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heme/themeOverride8.xml" ContentType="application/vnd.openxmlformats-officedocument.themeOverride+xml"/>
  <Override PartName="/xl/theme/themeOverride9.xml" ContentType="application/vnd.openxmlformats-officedocument.themeOverride+xml"/>
  <Override PartName="/xl/theme/themeOverride10.xml" ContentType="application/vnd.openxmlformats-officedocument.themeOverride+xml"/>
  <Override PartName="/xl/theme/themeOverride6.xml" ContentType="application/vnd.openxmlformats-officedocument.themeOverrid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15" windowWidth="23580" windowHeight="10935" activeTab="3"/>
  </bookViews>
  <sheets>
    <sheet name="Navigation" sheetId="3" r:id="rId1"/>
    <sheet name="Strains" sheetId="2" r:id="rId2"/>
    <sheet name="980014" sheetId="1" r:id="rId3"/>
    <sheet name="Work" sheetId="4" r:id="rId4"/>
  </sheets>
  <calcPr calcId="125725"/>
</workbook>
</file>

<file path=xl/calcChain.xml><?xml version="1.0" encoding="utf-8"?>
<calcChain xmlns="http://schemas.openxmlformats.org/spreadsheetml/2006/main">
  <c r="AI19" i="4"/>
  <c r="AJ19"/>
  <c r="AO19" s="1"/>
  <c r="AK19"/>
  <c r="AL19"/>
  <c r="AM19"/>
  <c r="AN19"/>
  <c r="AP19"/>
  <c r="A19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M13" i="2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3"/>
  <c r="I3"/>
  <c r="M2"/>
  <c r="I2"/>
  <c r="AJ14" i="4" l="1"/>
  <c r="AK14"/>
  <c r="AL14"/>
  <c r="AM14"/>
  <c r="AP14"/>
  <c r="AJ15"/>
  <c r="AK15"/>
  <c r="AL15"/>
  <c r="AM15"/>
  <c r="AN15"/>
  <c r="AP15"/>
  <c r="AJ16"/>
  <c r="AK16"/>
  <c r="AL16"/>
  <c r="AM16"/>
  <c r="AP16"/>
  <c r="AN16" s="1"/>
  <c r="AJ17"/>
  <c r="AK17"/>
  <c r="AL17"/>
  <c r="AM17"/>
  <c r="AP17"/>
  <c r="AJ18"/>
  <c r="AK18"/>
  <c r="AL18"/>
  <c r="AM18"/>
  <c r="AN18"/>
  <c r="AP18"/>
  <c r="AP13"/>
  <c r="AN13" s="1"/>
  <c r="AM13"/>
  <c r="AL13"/>
  <c r="AK13"/>
  <c r="AJ13"/>
  <c r="AP12"/>
  <c r="AM12"/>
  <c r="AL12"/>
  <c r="AK12"/>
  <c r="AJ12"/>
  <c r="AP11"/>
  <c r="AM11"/>
  <c r="AL11"/>
  <c r="AK11"/>
  <c r="AJ11"/>
  <c r="AP10"/>
  <c r="AM10"/>
  <c r="AL10"/>
  <c r="AK10"/>
  <c r="AO10" s="1"/>
  <c r="AJ10"/>
  <c r="AN10" s="1"/>
  <c r="AP9"/>
  <c r="AN9" s="1"/>
  <c r="AM9"/>
  <c r="AL9"/>
  <c r="AK9"/>
  <c r="AJ9"/>
  <c r="AP8"/>
  <c r="AN8" s="1"/>
  <c r="AM8"/>
  <c r="AL8"/>
  <c r="AK8"/>
  <c r="AJ8"/>
  <c r="AI4"/>
  <c r="AI3"/>
  <c r="AN11" l="1"/>
  <c r="AO17"/>
  <c r="AN17"/>
  <c r="AO18"/>
  <c r="AN14"/>
  <c r="AO14" s="1"/>
  <c r="AO16"/>
  <c r="AO15"/>
  <c r="AO11"/>
  <c r="AO9"/>
  <c r="AO13"/>
  <c r="AO8"/>
  <c r="AN12"/>
  <c r="AO12" s="1"/>
  <c r="A8" l="1"/>
  <c r="B8"/>
  <c r="C8"/>
  <c r="D8"/>
  <c r="E8"/>
  <c r="F8"/>
  <c r="G8"/>
  <c r="H8"/>
  <c r="I8"/>
  <c r="J8"/>
  <c r="K8"/>
  <c r="L8"/>
  <c r="AI8" s="1"/>
  <c r="M8"/>
  <c r="N8"/>
  <c r="O8"/>
  <c r="P8"/>
  <c r="Q8"/>
  <c r="R8"/>
  <c r="S8"/>
  <c r="T8"/>
  <c r="U8"/>
  <c r="V8"/>
  <c r="W8"/>
  <c r="X8"/>
  <c r="Y8"/>
  <c r="Z8"/>
  <c r="AA8"/>
  <c r="AB8"/>
  <c r="AC8"/>
  <c r="AD8"/>
  <c r="A9"/>
  <c r="B9"/>
  <c r="C9"/>
  <c r="D9"/>
  <c r="E9"/>
  <c r="F9"/>
  <c r="G9"/>
  <c r="H9"/>
  <c r="I9"/>
  <c r="J9"/>
  <c r="K9"/>
  <c r="L9"/>
  <c r="AI9" s="1"/>
  <c r="M9"/>
  <c r="N9"/>
  <c r="O9"/>
  <c r="P9"/>
  <c r="Q9"/>
  <c r="R9"/>
  <c r="S9"/>
  <c r="T9"/>
  <c r="U9"/>
  <c r="V9"/>
  <c r="W9"/>
  <c r="X9"/>
  <c r="Y9"/>
  <c r="Z9"/>
  <c r="AA9"/>
  <c r="AB9"/>
  <c r="AC9"/>
  <c r="AD9"/>
  <c r="A10"/>
  <c r="B10"/>
  <c r="C10"/>
  <c r="D10"/>
  <c r="E10"/>
  <c r="F10"/>
  <c r="G10"/>
  <c r="H10"/>
  <c r="I10"/>
  <c r="J10"/>
  <c r="K10"/>
  <c r="L10"/>
  <c r="AI10" s="1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11"/>
  <c r="B11"/>
  <c r="C11"/>
  <c r="D11"/>
  <c r="E11"/>
  <c r="F11"/>
  <c r="G11"/>
  <c r="H11"/>
  <c r="I11"/>
  <c r="J11"/>
  <c r="K11"/>
  <c r="L11"/>
  <c r="AI11" s="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12"/>
  <c r="B12"/>
  <c r="C12"/>
  <c r="D12"/>
  <c r="E12"/>
  <c r="F12"/>
  <c r="G12"/>
  <c r="H12"/>
  <c r="I12"/>
  <c r="J12"/>
  <c r="K12"/>
  <c r="L12"/>
  <c r="AI12" s="1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13"/>
  <c r="B13"/>
  <c r="C13"/>
  <c r="D13"/>
  <c r="E13"/>
  <c r="F13"/>
  <c r="G13"/>
  <c r="H13"/>
  <c r="I13"/>
  <c r="J13"/>
  <c r="K13"/>
  <c r="L13"/>
  <c r="AI13" s="1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14"/>
  <c r="B14"/>
  <c r="C14"/>
  <c r="D14"/>
  <c r="E14"/>
  <c r="F14"/>
  <c r="G14"/>
  <c r="H14"/>
  <c r="I14"/>
  <c r="J14"/>
  <c r="K14"/>
  <c r="L14"/>
  <c r="AI14" s="1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15"/>
  <c r="B15"/>
  <c r="C15"/>
  <c r="D15"/>
  <c r="E15"/>
  <c r="F15"/>
  <c r="G15"/>
  <c r="H15"/>
  <c r="I15"/>
  <c r="J15"/>
  <c r="K15"/>
  <c r="L15"/>
  <c r="AI15" s="1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16"/>
  <c r="B16"/>
  <c r="C16"/>
  <c r="D16"/>
  <c r="E16"/>
  <c r="F16"/>
  <c r="G16"/>
  <c r="H16"/>
  <c r="I16"/>
  <c r="J16"/>
  <c r="K16"/>
  <c r="L16"/>
  <c r="AI16" s="1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17"/>
  <c r="B17"/>
  <c r="C17"/>
  <c r="D17"/>
  <c r="E17"/>
  <c r="F17"/>
  <c r="G17"/>
  <c r="H17"/>
  <c r="I17"/>
  <c r="J17"/>
  <c r="K17"/>
  <c r="L17"/>
  <c r="AI17" s="1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18"/>
  <c r="B18"/>
  <c r="C18"/>
  <c r="D18"/>
  <c r="E18"/>
  <c r="F18"/>
  <c r="G18"/>
  <c r="H18"/>
  <c r="I18"/>
  <c r="J18"/>
  <c r="K18"/>
  <c r="L18"/>
  <c r="AI18" s="1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7"/>
</calcChain>
</file>

<file path=xl/sharedStrings.xml><?xml version="1.0" encoding="utf-8"?>
<sst xmlns="http://schemas.openxmlformats.org/spreadsheetml/2006/main" count="424" uniqueCount="116">
  <si>
    <t xml:space="preserve">                                                                                </t>
  </si>
  <si>
    <t xml:space="preserve">Run :     1  Seq   1  Rec   1  File L3A:980014  Date 25-SEP-2013 15:04:37.18    </t>
  </si>
  <si>
    <t xml:space="preserve">Mode: MW CENTR_PHI  Npts     1  Mon1[  DB]=    1000 *  1247  Mon2[CF]=*      1  </t>
  </si>
  <si>
    <t xml:space="preserve">Temp: Temperature control hardware not installed.                               </t>
  </si>
  <si>
    <t xml:space="preserve">Monx: GE331   [ 1.29790]   Wavelength Approx.  1.52339                          </t>
  </si>
  <si>
    <t xml:space="preserve">Drv :  2TM=  71.870 TMFR=  35.935  PSI= -45.100  PHI= -90.200 DSRD=   6.200     </t>
  </si>
  <si>
    <t xml:space="preserve">Drv : XPOS=  -2.290 YPOS= -13.364 ZPOS=  25.913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</si>
  <si>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</si>
  <si>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</si>
  <si>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</si>
  <si>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</si>
  <si>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</si>
  <si>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L3A:980014  Date 25-SEP-2013 16:19:39.33    </t>
  </si>
  <si>
    <t xml:space="preserve">Drv : XPOS=  -2.290 YPOS= -13.283 ZPOS=  24.913 DSTD=   0.000                   </t>
  </si>
  <si>
    <t xml:space="preserve">Run :     3  Seq   3  Rec   3  File L3A:980014  Date 25-SEP-2013 17:34:38.61    </t>
  </si>
  <si>
    <t xml:space="preserve">Drv : XPOS=  -2.290 YPOS= -13.231 ZPOS=  23.913 DSTD=   0.000                   </t>
  </si>
  <si>
    <t xml:space="preserve">Run :     4  Seq   4  Rec   4  File L3A:980014  Date 25-SEP-2013 18:49:53.83    </t>
  </si>
  <si>
    <t xml:space="preserve">Drv : XPOS=  -2.290 YPOS= -13.133 ZPOS=  22.913 DSTD=   0.000                   </t>
  </si>
  <si>
    <t xml:space="preserve">Run :     5  Seq   5  Rec   5  File L3A:980014  Date 25-SEP-2013 20:05:19.73    </t>
  </si>
  <si>
    <t xml:space="preserve">Drv : XPOS=  -2.290 YPOS= -13.097 ZPOS=  21.913 DSTD=   0.000                   </t>
  </si>
  <si>
    <t xml:space="preserve">Run :     6  Seq   6  Rec   6  File L3A:980014  Date 25-SEP-2013 21:20:45.57    </t>
  </si>
  <si>
    <t xml:space="preserve">Drv : XPOS=  -2.290 YPOS= -13.027 ZPOS=  20.913 DSTD=   0.000                   </t>
  </si>
  <si>
    <t xml:space="preserve">Run :     7  Seq   7  Rec   7  File L3A:980014  Date 25-SEP-2013 22:36:14.66    </t>
  </si>
  <si>
    <t xml:space="preserve">Drv : XPOS=  -2.290 YPOS= -12.906 ZPOS=  19.913 DSTD=   0.000                   </t>
  </si>
  <si>
    <t xml:space="preserve">Run :     8  Seq   8  Rec   8  File L3A:980014  Date 25-SEP-2013 23:51:51.58    </t>
  </si>
  <si>
    <t xml:space="preserve">Drv : XPOS=  -2.290 YPOS= -12.788 ZPOS=  18.913 DSTD=   0.000                   </t>
  </si>
  <si>
    <t xml:space="preserve">Run :     9  Seq   9  Rec   9  File L3A:980014  Date 26-SEP-2013 01:07:33.88    </t>
  </si>
  <si>
    <t xml:space="preserve">Mode: MW CENTR_PHI  Npts     1  Mon1[  DB]=    1000 *  1994  Mon2[CF]=*      1  </t>
  </si>
  <si>
    <t xml:space="preserve">Drv : XPOS=  -2.290 YPOS= -12.995 ZPOS=  17.913 DSTD=   0.000                   </t>
  </si>
  <si>
    <t xml:space="preserve">Run :    10  Seq  10  Rec  10  File L3A:980014  Date 26-SEP-2013 03:08:57.83    </t>
  </si>
  <si>
    <t xml:space="preserve">Drv : XPOS=  -2.290 YPOS= -13.098 ZPOS=  16.913 DSTD=   0.000                   </t>
  </si>
  <si>
    <t xml:space="preserve">Run :    11  Seq  11  Rec  11  File L3A:980014  Date 26-SEP-2013 05:10:51.23    </t>
  </si>
  <si>
    <t xml:space="preserve">Drv : XPOS=  -2.290 YPOS= -13.248 ZPOS=  15.913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</si>
  <si>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</si>
  <si>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</si>
  <si>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</si>
  <si>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</si>
  <si>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</si>
  <si>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</si>
  <si>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</si>
  <si>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</si>
  <si>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</si>
  <si>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</si>
  <si>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</si>
  <si>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</si>
  <si>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</si>
  <si>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</si>
  <si>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</si>
  <si>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</si>
  <si>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</si>
  <si>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</si>
  <si>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</si>
  <si>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</si>
  <si>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</si>
  <si>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</si>
  <si>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</si>
  <si>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</si>
  <si>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</si>
  <si>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</si>
  <si>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</si>
  <si>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</si>
  <si>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</si>
  <si>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</si>
  <si>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</si>
  <si>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</si>
  <si>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</si>
  <si>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</si>
  <si>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</si>
  <si>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</si>
  <si>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</si>
  <si>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</si>
  <si>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</si>
  <si>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</si>
  <si>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</si>
  <si>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</si>
  <si>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</si>
  <si>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</si>
  <si>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</si>
  <si>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</si>
  <si>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</si>
  <si>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</si>
  <si>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</si>
  <si>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</si>
  <si>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</si>
  <si>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</si>
  <si>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</si>
  <si>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</si>
  <si>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</si>
  <si>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</si>
  <si>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</si>
  <si>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</si>
  <si>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</si>
  <si>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</si>
  <si>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</si>
  <si>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</si>
  <si>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</si>
  <si>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</si>
  <si>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</si>
  <si>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</si>
  <si>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</si>
  <si>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Weld</t>
  </si>
  <si>
    <t>Surface</t>
  </si>
  <si>
    <t>Baseplate</t>
  </si>
  <si>
    <t>1/3Weld</t>
  </si>
  <si>
    <t>2/3Weld</t>
  </si>
  <si>
    <t>Material</t>
  </si>
  <si>
    <t>Depth</t>
  </si>
  <si>
    <t>X</t>
  </si>
  <si>
    <t>DPHI</t>
  </si>
  <si>
    <t>DFWHM</t>
  </si>
  <si>
    <t>STRAIN</t>
  </si>
  <si>
    <t>DSTRAIN</t>
  </si>
  <si>
    <t>PHI0</t>
  </si>
  <si>
    <t xml:space="preserve">Run :    12  Seq  12  Rec  12  File L3A:980014  Date 26-SEP-2013 07:13:02.79    </t>
  </si>
  <si>
    <t xml:space="preserve">Drv : XPOS=  -2.290 YPOS= -13.296 ZPOS=  14.913 DSTD=   0.000                   </t>
  </si>
  <si>
    <t>Run 12</t>
  </si>
</sst>
</file>

<file path=xl/styles.xml><?xml version="1.0" encoding="utf-8"?>
<styleSheet xmlns="http://schemas.openxmlformats.org/spreadsheetml/2006/main">
  <numFmts count="3">
    <numFmt numFmtId="164" formatCode="d\-mmm\-yyyy\ hh:mm:ss"/>
    <numFmt numFmtId="165" formatCode="0.0000"/>
    <numFmt numFmtId="166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'980014'!$E$19:$E$50</c:f>
              <c:numCache>
                <c:formatCode>General</c:formatCode>
                <c:ptCount val="32"/>
                <c:pt idx="0">
                  <c:v>468</c:v>
                </c:pt>
                <c:pt idx="1">
                  <c:v>508</c:v>
                </c:pt>
                <c:pt idx="2">
                  <c:v>572</c:v>
                </c:pt>
                <c:pt idx="3">
                  <c:v>550</c:v>
                </c:pt>
                <c:pt idx="4">
                  <c:v>560</c:v>
                </c:pt>
                <c:pt idx="5">
                  <c:v>590</c:v>
                </c:pt>
                <c:pt idx="6">
                  <c:v>581</c:v>
                </c:pt>
                <c:pt idx="7">
                  <c:v>578</c:v>
                </c:pt>
                <c:pt idx="8">
                  <c:v>629</c:v>
                </c:pt>
                <c:pt idx="9">
                  <c:v>677</c:v>
                </c:pt>
                <c:pt idx="10">
                  <c:v>639</c:v>
                </c:pt>
                <c:pt idx="11">
                  <c:v>682</c:v>
                </c:pt>
                <c:pt idx="12">
                  <c:v>755</c:v>
                </c:pt>
                <c:pt idx="13">
                  <c:v>820</c:v>
                </c:pt>
                <c:pt idx="14">
                  <c:v>874</c:v>
                </c:pt>
                <c:pt idx="15">
                  <c:v>864</c:v>
                </c:pt>
                <c:pt idx="16">
                  <c:v>831</c:v>
                </c:pt>
                <c:pt idx="17">
                  <c:v>820</c:v>
                </c:pt>
                <c:pt idx="18">
                  <c:v>808</c:v>
                </c:pt>
                <c:pt idx="19">
                  <c:v>762</c:v>
                </c:pt>
                <c:pt idx="20">
                  <c:v>696</c:v>
                </c:pt>
                <c:pt idx="21">
                  <c:v>674</c:v>
                </c:pt>
                <c:pt idx="22">
                  <c:v>668</c:v>
                </c:pt>
                <c:pt idx="23">
                  <c:v>682</c:v>
                </c:pt>
                <c:pt idx="24">
                  <c:v>692</c:v>
                </c:pt>
                <c:pt idx="25">
                  <c:v>678</c:v>
                </c:pt>
                <c:pt idx="26">
                  <c:v>634</c:v>
                </c:pt>
                <c:pt idx="27">
                  <c:v>648</c:v>
                </c:pt>
                <c:pt idx="28">
                  <c:v>658</c:v>
                </c:pt>
                <c:pt idx="29">
                  <c:v>649</c:v>
                </c:pt>
                <c:pt idx="30">
                  <c:v>649</c:v>
                </c:pt>
                <c:pt idx="31">
                  <c:v>678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'980014'!$B$19:$B$50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'980014'!$F$19:$F$50</c:f>
              <c:numCache>
                <c:formatCode>General</c:formatCode>
                <c:ptCount val="32"/>
                <c:pt idx="2" formatCode="0">
                  <c:v>563.71455762108326</c:v>
                </c:pt>
                <c:pt idx="3" formatCode="0">
                  <c:v>567.58814132918417</c:v>
                </c:pt>
                <c:pt idx="4" formatCode="0">
                  <c:v>571.8134849070201</c:v>
                </c:pt>
                <c:pt idx="5" formatCode="0">
                  <c:v>576.56285690582433</c:v>
                </c:pt>
                <c:pt idx="6" formatCode="0">
                  <c:v>583.30937603206451</c:v>
                </c:pt>
                <c:pt idx="7" formatCode="0">
                  <c:v>593.64589182113355</c:v>
                </c:pt>
                <c:pt idx="8" formatCode="0">
                  <c:v>609.80851108839579</c:v>
                </c:pt>
                <c:pt idx="9" formatCode="0">
                  <c:v>634.21497269089582</c:v>
                </c:pt>
                <c:pt idx="10" formatCode="0">
                  <c:v>667.07313264769084</c:v>
                </c:pt>
                <c:pt idx="11" formatCode="0">
                  <c:v>710.95318452861488</c:v>
                </c:pt>
                <c:pt idx="12" formatCode="0">
                  <c:v>760.19218776354091</c:v>
                </c:pt>
                <c:pt idx="13" formatCode="0">
                  <c:v>805.362354533896</c:v>
                </c:pt>
                <c:pt idx="14" formatCode="0">
                  <c:v>842.77755595456711</c:v>
                </c:pt>
                <c:pt idx="15" formatCode="0">
                  <c:v>861.00683652363932</c:v>
                </c:pt>
                <c:pt idx="16" formatCode="0">
                  <c:v>855.71779396026227</c:v>
                </c:pt>
                <c:pt idx="17" formatCode="0">
                  <c:v>829.71242175810369</c:v>
                </c:pt>
                <c:pt idx="18" formatCode="0">
                  <c:v>793.97851012084607</c:v>
                </c:pt>
                <c:pt idx="19" formatCode="0">
                  <c:v>752.20047426980432</c:v>
                </c:pt>
                <c:pt idx="20" formatCode="0">
                  <c:v>713.81302348208317</c:v>
                </c:pt>
                <c:pt idx="21" formatCode="0">
                  <c:v>684.74134035686416</c:v>
                </c:pt>
                <c:pt idx="22" formatCode="0">
                  <c:v>665.19818425044934</c:v>
                </c:pt>
                <c:pt idx="23" formatCode="0">
                  <c:v>655.23807482547556</c:v>
                </c:pt>
                <c:pt idx="24" formatCode="0">
                  <c:v>651.72655070331189</c:v>
                </c:pt>
                <c:pt idx="25" formatCode="0">
                  <c:v>651.60161967763565</c:v>
                </c:pt>
                <c:pt idx="26" formatCode="0">
                  <c:v>653.54645738705085</c:v>
                </c:pt>
                <c:pt idx="27" formatCode="0">
                  <c:v>656.73430730225925</c:v>
                </c:pt>
                <c:pt idx="28" formatCode="0">
                  <c:v>659.93825209579393</c:v>
                </c:pt>
                <c:pt idx="29" formatCode="0">
                  <c:v>663.74827116255972</c:v>
                </c:pt>
                <c:pt idx="30" formatCode="0">
                  <c:v>667.39578657759557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7986048"/>
        <c:axId val="137987584"/>
      </c:scatterChart>
      <c:valAx>
        <c:axId val="137986048"/>
        <c:scaling>
          <c:orientation val="minMax"/>
        </c:scaling>
        <c:axPos val="b"/>
        <c:numFmt formatCode="General" sourceLinked="1"/>
        <c:tickLblPos val="nextTo"/>
        <c:crossAx val="137987584"/>
        <c:crosses val="autoZero"/>
        <c:crossBetween val="midCat"/>
      </c:valAx>
      <c:valAx>
        <c:axId val="137987584"/>
        <c:scaling>
          <c:orientation val="minMax"/>
        </c:scaling>
        <c:axPos val="l"/>
        <c:majorGridlines/>
        <c:numFmt formatCode="General" sourceLinked="1"/>
        <c:tickLblPos val="nextTo"/>
        <c:crossAx val="1379860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'980014'!$E$469:$E$500</c:f>
              <c:numCache>
                <c:formatCode>General</c:formatCode>
                <c:ptCount val="32"/>
                <c:pt idx="0">
                  <c:v>782</c:v>
                </c:pt>
                <c:pt idx="1">
                  <c:v>842</c:v>
                </c:pt>
                <c:pt idx="2">
                  <c:v>922</c:v>
                </c:pt>
                <c:pt idx="3">
                  <c:v>871</c:v>
                </c:pt>
                <c:pt idx="4">
                  <c:v>950</c:v>
                </c:pt>
                <c:pt idx="5">
                  <c:v>979</c:v>
                </c:pt>
                <c:pt idx="6">
                  <c:v>985</c:v>
                </c:pt>
                <c:pt idx="7">
                  <c:v>997</c:v>
                </c:pt>
                <c:pt idx="8">
                  <c:v>1013</c:v>
                </c:pt>
                <c:pt idx="9">
                  <c:v>1127</c:v>
                </c:pt>
                <c:pt idx="10">
                  <c:v>1127</c:v>
                </c:pt>
                <c:pt idx="11">
                  <c:v>1146</c:v>
                </c:pt>
                <c:pt idx="12">
                  <c:v>1259</c:v>
                </c:pt>
                <c:pt idx="13">
                  <c:v>1267</c:v>
                </c:pt>
                <c:pt idx="14">
                  <c:v>1344</c:v>
                </c:pt>
                <c:pt idx="15">
                  <c:v>1292</c:v>
                </c:pt>
                <c:pt idx="16">
                  <c:v>1380</c:v>
                </c:pt>
                <c:pt idx="17">
                  <c:v>1257</c:v>
                </c:pt>
                <c:pt idx="18">
                  <c:v>1246</c:v>
                </c:pt>
                <c:pt idx="19">
                  <c:v>1225</c:v>
                </c:pt>
                <c:pt idx="20">
                  <c:v>1259</c:v>
                </c:pt>
                <c:pt idx="21">
                  <c:v>1186</c:v>
                </c:pt>
                <c:pt idx="22">
                  <c:v>1178</c:v>
                </c:pt>
                <c:pt idx="23">
                  <c:v>1082</c:v>
                </c:pt>
                <c:pt idx="24">
                  <c:v>1170</c:v>
                </c:pt>
                <c:pt idx="25">
                  <c:v>1106</c:v>
                </c:pt>
                <c:pt idx="26">
                  <c:v>1085</c:v>
                </c:pt>
                <c:pt idx="27">
                  <c:v>1130</c:v>
                </c:pt>
                <c:pt idx="28">
                  <c:v>1090</c:v>
                </c:pt>
                <c:pt idx="29">
                  <c:v>1077</c:v>
                </c:pt>
                <c:pt idx="30">
                  <c:v>1056</c:v>
                </c:pt>
                <c:pt idx="31">
                  <c:v>1045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'980014'!$B$469:$B$500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'980014'!$F$469:$F$500</c:f>
              <c:numCache>
                <c:formatCode>General</c:formatCode>
                <c:ptCount val="32"/>
                <c:pt idx="2" formatCode="0">
                  <c:v>902.58254706747323</c:v>
                </c:pt>
                <c:pt idx="3" formatCode="0">
                  <c:v>915.90731525696708</c:v>
                </c:pt>
                <c:pt idx="4" formatCode="0">
                  <c:v>932.47256752522026</c:v>
                </c:pt>
                <c:pt idx="5" formatCode="0">
                  <c:v>952.01931560660228</c:v>
                </c:pt>
                <c:pt idx="6" formatCode="0">
                  <c:v>977.88176021239963</c:v>
                </c:pt>
                <c:pt idx="7" formatCode="0">
                  <c:v>1010.4809643028759</c:v>
                </c:pt>
                <c:pt idx="8" formatCode="0">
                  <c:v>1049.2929335096298</c:v>
                </c:pt>
                <c:pt idx="9" formatCode="0">
                  <c:v>1093.1045937651741</c:v>
                </c:pt>
                <c:pt idx="10" formatCode="0">
                  <c:v>1138.2915987790755</c:v>
                </c:pt>
                <c:pt idx="11" formatCode="0">
                  <c:v>1186.2178167706645</c:v>
                </c:pt>
                <c:pt idx="12" formatCode="0">
                  <c:v>1230.9182143185947</c:v>
                </c:pt>
                <c:pt idx="13" formatCode="0">
                  <c:v>1267.2378107908983</c:v>
                </c:pt>
                <c:pt idx="14" formatCode="0">
                  <c:v>1296.0892203401804</c:v>
                </c:pt>
                <c:pt idx="15" formatCode="0">
                  <c:v>1312.3512113213558</c:v>
                </c:pt>
                <c:pt idx="16" formatCode="0">
                  <c:v>1314.5800253853233</c:v>
                </c:pt>
                <c:pt idx="17" formatCode="0">
                  <c:v>1303.5551854638493</c:v>
                </c:pt>
                <c:pt idx="18" formatCode="0">
                  <c:v>1283.6114941114283</c:v>
                </c:pt>
                <c:pt idx="19" formatCode="0">
                  <c:v>1255.0304875939098</c:v>
                </c:pt>
                <c:pt idx="20" formatCode="0">
                  <c:v>1221.8932559187447</c:v>
                </c:pt>
                <c:pt idx="21" formatCode="0">
                  <c:v>1188.6891983289147</c:v>
                </c:pt>
                <c:pt idx="22" formatCode="0">
                  <c:v>1156.9412534746943</c:v>
                </c:pt>
                <c:pt idx="23" formatCode="0">
                  <c:v>1131.0716683780897</c:v>
                </c:pt>
                <c:pt idx="24" formatCode="0">
                  <c:v>1112.6129027127322</c:v>
                </c:pt>
                <c:pt idx="25" formatCode="0">
                  <c:v>1099.6666815738156</c:v>
                </c:pt>
                <c:pt idx="26" formatCode="0">
                  <c:v>1090.9519740405549</c:v>
                </c:pt>
                <c:pt idx="27" formatCode="0">
                  <c:v>1086.8424234105867</c:v>
                </c:pt>
                <c:pt idx="28" formatCode="0">
                  <c:v>1086.5836537420444</c:v>
                </c:pt>
                <c:pt idx="29" formatCode="0">
                  <c:v>1089.0379213539702</c:v>
                </c:pt>
                <c:pt idx="30" formatCode="0">
                  <c:v>1093.1952180741655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727616"/>
        <c:axId val="139729152"/>
      </c:scatterChart>
      <c:valAx>
        <c:axId val="139727616"/>
        <c:scaling>
          <c:orientation val="minMax"/>
        </c:scaling>
        <c:axPos val="b"/>
        <c:numFmt formatCode="General" sourceLinked="1"/>
        <c:tickLblPos val="nextTo"/>
        <c:crossAx val="139729152"/>
        <c:crosses val="autoZero"/>
        <c:crossBetween val="midCat"/>
      </c:valAx>
      <c:valAx>
        <c:axId val="139729152"/>
        <c:scaling>
          <c:orientation val="minMax"/>
        </c:scaling>
        <c:axPos val="l"/>
        <c:majorGridlines/>
        <c:numFmt formatCode="General" sourceLinked="1"/>
        <c:tickLblPos val="nextTo"/>
        <c:crossAx val="139727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'980014'!$E$519:$E$550</c:f>
              <c:numCache>
                <c:formatCode>General</c:formatCode>
                <c:ptCount val="32"/>
                <c:pt idx="0">
                  <c:v>809</c:v>
                </c:pt>
                <c:pt idx="1">
                  <c:v>852</c:v>
                </c:pt>
                <c:pt idx="2">
                  <c:v>879</c:v>
                </c:pt>
                <c:pt idx="3">
                  <c:v>922</c:v>
                </c:pt>
                <c:pt idx="4">
                  <c:v>920</c:v>
                </c:pt>
                <c:pt idx="5">
                  <c:v>988</c:v>
                </c:pt>
                <c:pt idx="6">
                  <c:v>995</c:v>
                </c:pt>
                <c:pt idx="7">
                  <c:v>976</c:v>
                </c:pt>
                <c:pt idx="8">
                  <c:v>976</c:v>
                </c:pt>
                <c:pt idx="9">
                  <c:v>1124</c:v>
                </c:pt>
                <c:pt idx="10">
                  <c:v>1125</c:v>
                </c:pt>
                <c:pt idx="11">
                  <c:v>1183</c:v>
                </c:pt>
                <c:pt idx="12">
                  <c:v>1202</c:v>
                </c:pt>
                <c:pt idx="13">
                  <c:v>1280</c:v>
                </c:pt>
                <c:pt idx="14">
                  <c:v>1339</c:v>
                </c:pt>
                <c:pt idx="15">
                  <c:v>1283</c:v>
                </c:pt>
                <c:pt idx="16">
                  <c:v>1305</c:v>
                </c:pt>
                <c:pt idx="17">
                  <c:v>1345</c:v>
                </c:pt>
                <c:pt idx="18">
                  <c:v>1297</c:v>
                </c:pt>
                <c:pt idx="19">
                  <c:v>1234</c:v>
                </c:pt>
                <c:pt idx="20">
                  <c:v>1168</c:v>
                </c:pt>
                <c:pt idx="21">
                  <c:v>1162</c:v>
                </c:pt>
                <c:pt idx="22">
                  <c:v>1194</c:v>
                </c:pt>
                <c:pt idx="23">
                  <c:v>1048</c:v>
                </c:pt>
                <c:pt idx="24">
                  <c:v>1101</c:v>
                </c:pt>
                <c:pt idx="25">
                  <c:v>1087</c:v>
                </c:pt>
                <c:pt idx="26">
                  <c:v>1038</c:v>
                </c:pt>
                <c:pt idx="27">
                  <c:v>1094</c:v>
                </c:pt>
                <c:pt idx="28">
                  <c:v>1069</c:v>
                </c:pt>
                <c:pt idx="29">
                  <c:v>1078</c:v>
                </c:pt>
                <c:pt idx="30">
                  <c:v>1088</c:v>
                </c:pt>
                <c:pt idx="31">
                  <c:v>1122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'980014'!$B$519:$B$550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'980014'!$F$519:$F$550</c:f>
              <c:numCache>
                <c:formatCode>General</c:formatCode>
                <c:ptCount val="32"/>
                <c:pt idx="2" formatCode="0">
                  <c:v>905.63025888501602</c:v>
                </c:pt>
                <c:pt idx="3" formatCode="0">
                  <c:v>915.70968059672339</c:v>
                </c:pt>
                <c:pt idx="4" formatCode="0">
                  <c:v>928.39140129858129</c:v>
                </c:pt>
                <c:pt idx="5" formatCode="0">
                  <c:v>943.89339200550137</c:v>
                </c:pt>
                <c:pt idx="6" formatCode="0">
                  <c:v>965.51107946557545</c:v>
                </c:pt>
                <c:pt idx="7" formatCode="0">
                  <c:v>994.55406506744669</c:v>
                </c:pt>
                <c:pt idx="8" formatCode="0">
                  <c:v>1031.4914900956924</c:v>
                </c:pt>
                <c:pt idx="9" formatCode="0">
                  <c:v>1075.8412770545372</c:v>
                </c:pt>
                <c:pt idx="10" formatCode="0">
                  <c:v>1124.0686866914241</c:v>
                </c:pt>
                <c:pt idx="11" formatCode="0">
                  <c:v>1177.4929510488312</c:v>
                </c:pt>
                <c:pt idx="12" formatCode="0">
                  <c:v>1228.9660875821337</c:v>
                </c:pt>
                <c:pt idx="13" formatCode="0">
                  <c:v>1271.5107100242412</c:v>
                </c:pt>
                <c:pt idx="14" formatCode="0">
                  <c:v>1305.138508252285</c:v>
                </c:pt>
                <c:pt idx="15" formatCode="0">
                  <c:v>1322.906134094676</c:v>
                </c:pt>
                <c:pt idx="16" formatCode="0">
                  <c:v>1322.7139798709045</c:v>
                </c:pt>
                <c:pt idx="17" formatCode="0">
                  <c:v>1305.8369668281318</c:v>
                </c:pt>
                <c:pt idx="18" formatCode="0">
                  <c:v>1278.560868979082</c:v>
                </c:pt>
                <c:pt idx="19" formatCode="0">
                  <c:v>1241.6882093811296</c:v>
                </c:pt>
                <c:pt idx="20" formatCode="0">
                  <c:v>1201.2270173891839</c:v>
                </c:pt>
                <c:pt idx="21" formatCode="0">
                  <c:v>1163.0503019046207</c:v>
                </c:pt>
                <c:pt idx="22" formatCode="0">
                  <c:v>1129.0467007001687</c:v>
                </c:pt>
                <c:pt idx="23" formatCode="0">
                  <c:v>1103.6263374939813</c:v>
                </c:pt>
                <c:pt idx="24" formatCode="0">
                  <c:v>1087.2692671806642</c:v>
                </c:pt>
                <c:pt idx="25" formatCode="0">
                  <c:v>1077.2478002799635</c:v>
                </c:pt>
                <c:pt idx="26" formatCode="0">
                  <c:v>1071.941355167053</c:v>
                </c:pt>
                <c:pt idx="27" formatCode="0">
                  <c:v>1071.0531584918892</c:v>
                </c:pt>
                <c:pt idx="28" formatCode="0">
                  <c:v>1073.0101968566942</c:v>
                </c:pt>
                <c:pt idx="29" formatCode="0">
                  <c:v>1077.1989283377056</c:v>
                </c:pt>
                <c:pt idx="30" formatCode="0">
                  <c:v>1082.2964678522626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746688"/>
        <c:axId val="140125312"/>
      </c:scatterChart>
      <c:valAx>
        <c:axId val="139746688"/>
        <c:scaling>
          <c:orientation val="minMax"/>
        </c:scaling>
        <c:axPos val="b"/>
        <c:numFmt formatCode="General" sourceLinked="1"/>
        <c:tickLblPos val="nextTo"/>
        <c:crossAx val="140125312"/>
        <c:crosses val="autoZero"/>
        <c:crossBetween val="midCat"/>
      </c:valAx>
      <c:valAx>
        <c:axId val="140125312"/>
        <c:scaling>
          <c:orientation val="minMax"/>
        </c:scaling>
        <c:axPos val="l"/>
        <c:majorGridlines/>
        <c:numFmt formatCode="General" sourceLinked="1"/>
        <c:tickLblPos val="nextTo"/>
        <c:crossAx val="139746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'980014'!$E$569:$E$600</c:f>
              <c:numCache>
                <c:formatCode>General</c:formatCode>
                <c:ptCount val="32"/>
                <c:pt idx="0">
                  <c:v>886</c:v>
                </c:pt>
                <c:pt idx="1">
                  <c:v>789</c:v>
                </c:pt>
                <c:pt idx="2">
                  <c:v>845</c:v>
                </c:pt>
                <c:pt idx="3">
                  <c:v>855</c:v>
                </c:pt>
                <c:pt idx="4">
                  <c:v>899</c:v>
                </c:pt>
                <c:pt idx="5">
                  <c:v>1025</c:v>
                </c:pt>
                <c:pt idx="6">
                  <c:v>1024</c:v>
                </c:pt>
                <c:pt idx="7">
                  <c:v>1006</c:v>
                </c:pt>
                <c:pt idx="8">
                  <c:v>963</c:v>
                </c:pt>
                <c:pt idx="9">
                  <c:v>1063</c:v>
                </c:pt>
                <c:pt idx="10">
                  <c:v>1063</c:v>
                </c:pt>
                <c:pt idx="11">
                  <c:v>1075</c:v>
                </c:pt>
                <c:pt idx="12">
                  <c:v>1182</c:v>
                </c:pt>
                <c:pt idx="13">
                  <c:v>1233</c:v>
                </c:pt>
                <c:pt idx="14">
                  <c:v>1236</c:v>
                </c:pt>
                <c:pt idx="15">
                  <c:v>1297</c:v>
                </c:pt>
                <c:pt idx="16">
                  <c:v>1377</c:v>
                </c:pt>
                <c:pt idx="17">
                  <c:v>1245</c:v>
                </c:pt>
                <c:pt idx="18">
                  <c:v>1183</c:v>
                </c:pt>
                <c:pt idx="19">
                  <c:v>1232</c:v>
                </c:pt>
                <c:pt idx="20">
                  <c:v>1210</c:v>
                </c:pt>
                <c:pt idx="21">
                  <c:v>1175</c:v>
                </c:pt>
                <c:pt idx="22">
                  <c:v>1117</c:v>
                </c:pt>
                <c:pt idx="23">
                  <c:v>1114</c:v>
                </c:pt>
                <c:pt idx="24">
                  <c:v>1116</c:v>
                </c:pt>
                <c:pt idx="25">
                  <c:v>1090</c:v>
                </c:pt>
                <c:pt idx="26">
                  <c:v>1182</c:v>
                </c:pt>
                <c:pt idx="27">
                  <c:v>1061</c:v>
                </c:pt>
                <c:pt idx="28">
                  <c:v>1091</c:v>
                </c:pt>
                <c:pt idx="29">
                  <c:v>1011</c:v>
                </c:pt>
                <c:pt idx="30">
                  <c:v>1068</c:v>
                </c:pt>
                <c:pt idx="31">
                  <c:v>1070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'980014'!$B$569:$B$600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'980014'!$F$569:$F$600</c:f>
              <c:numCache>
                <c:formatCode>General</c:formatCode>
                <c:ptCount val="32"/>
                <c:pt idx="3" formatCode="0">
                  <c:v>916.2183627408258</c:v>
                </c:pt>
                <c:pt idx="4" formatCode="0">
                  <c:v>927.53057931913418</c:v>
                </c:pt>
                <c:pt idx="5" formatCode="0">
                  <c:v>940.90954798611108</c:v>
                </c:pt>
                <c:pt idx="6" formatCode="0">
                  <c:v>959.00937737321954</c:v>
                </c:pt>
                <c:pt idx="7" formatCode="0">
                  <c:v>982.72948158245708</c:v>
                </c:pt>
                <c:pt idx="8" formatCode="0">
                  <c:v>1012.4167962501922</c:v>
                </c:pt>
                <c:pt idx="9" formatCode="0">
                  <c:v>1047.8532933008207</c:v>
                </c:pt>
                <c:pt idx="10" formatCode="0">
                  <c:v>1086.5758644670743</c:v>
                </c:pt>
                <c:pt idx="11" formatCode="0">
                  <c:v>1130.2086630278652</c:v>
                </c:pt>
                <c:pt idx="12" formatCode="0">
                  <c:v>1173.6703804859153</c:v>
                </c:pt>
                <c:pt idx="13" formatCode="0">
                  <c:v>1211.6488373378656</c:v>
                </c:pt>
                <c:pt idx="14" formatCode="0">
                  <c:v>1244.8701645813132</c:v>
                </c:pt>
                <c:pt idx="15" formatCode="0">
                  <c:v>1267.3979383464034</c:v>
                </c:pt>
                <c:pt idx="16" formatCode="0">
                  <c:v>1276.6641033631995</c:v>
                </c:pt>
                <c:pt idx="17" formatCode="0">
                  <c:v>1272.3525582630059</c:v>
                </c:pt>
                <c:pt idx="18" formatCode="0">
                  <c:v>1257.7174164423427</c:v>
                </c:pt>
                <c:pt idx="19" formatCode="0">
                  <c:v>1233.5273857603072</c:v>
                </c:pt>
                <c:pt idx="20" formatCode="0">
                  <c:v>1203.5016072469243</c:v>
                </c:pt>
                <c:pt idx="21" formatCode="0">
                  <c:v>1172.2654561633822</c:v>
                </c:pt>
                <c:pt idx="22" formatCode="0">
                  <c:v>1141.7582151437859</c:v>
                </c:pt>
                <c:pt idx="23" formatCode="0">
                  <c:v>1116.6414711527152</c:v>
                </c:pt>
                <c:pt idx="24" formatCode="0">
                  <c:v>1098.6813525492025</c:v>
                </c:pt>
                <c:pt idx="25" formatCode="0">
                  <c:v>1086.1304162958359</c:v>
                </c:pt>
                <c:pt idx="26" formatCode="0">
                  <c:v>1077.7567178510324</c:v>
                </c:pt>
                <c:pt idx="27" formatCode="0">
                  <c:v>1073.8762492249291</c:v>
                </c:pt>
                <c:pt idx="28" formatCode="0">
                  <c:v>1073.674457754192</c:v>
                </c:pt>
                <c:pt idx="29" formatCode="0">
                  <c:v>1076.0084043399379</c:v>
                </c:pt>
                <c:pt idx="30" formatCode="0">
                  <c:v>1079.8746598519285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3499264"/>
        <c:axId val="143500800"/>
      </c:scatterChart>
      <c:valAx>
        <c:axId val="143499264"/>
        <c:scaling>
          <c:orientation val="minMax"/>
        </c:scaling>
        <c:axPos val="b"/>
        <c:numFmt formatCode="General" sourceLinked="1"/>
        <c:tickLblPos val="nextTo"/>
        <c:crossAx val="143500800"/>
        <c:crosses val="autoZero"/>
        <c:crossBetween val="midCat"/>
      </c:valAx>
      <c:valAx>
        <c:axId val="143500800"/>
        <c:scaling>
          <c:orientation val="minMax"/>
        </c:scaling>
        <c:axPos val="l"/>
        <c:majorGridlines/>
        <c:numFmt formatCode="General" sourceLinked="1"/>
        <c:tickLblPos val="nextTo"/>
        <c:crossAx val="143499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'980014'!$E$69:$E$100</c:f>
              <c:numCache>
                <c:formatCode>General</c:formatCode>
                <c:ptCount val="32"/>
                <c:pt idx="0">
                  <c:v>482</c:v>
                </c:pt>
                <c:pt idx="1">
                  <c:v>496</c:v>
                </c:pt>
                <c:pt idx="2">
                  <c:v>569</c:v>
                </c:pt>
                <c:pt idx="3">
                  <c:v>557</c:v>
                </c:pt>
                <c:pt idx="4">
                  <c:v>552</c:v>
                </c:pt>
                <c:pt idx="5">
                  <c:v>603</c:v>
                </c:pt>
                <c:pt idx="6">
                  <c:v>633</c:v>
                </c:pt>
                <c:pt idx="7">
                  <c:v>624</c:v>
                </c:pt>
                <c:pt idx="8">
                  <c:v>590</c:v>
                </c:pt>
                <c:pt idx="9">
                  <c:v>663</c:v>
                </c:pt>
                <c:pt idx="10">
                  <c:v>692</c:v>
                </c:pt>
                <c:pt idx="11">
                  <c:v>702</c:v>
                </c:pt>
                <c:pt idx="12">
                  <c:v>776</c:v>
                </c:pt>
                <c:pt idx="13">
                  <c:v>800</c:v>
                </c:pt>
                <c:pt idx="14">
                  <c:v>800</c:v>
                </c:pt>
                <c:pt idx="15">
                  <c:v>878</c:v>
                </c:pt>
                <c:pt idx="16">
                  <c:v>859</c:v>
                </c:pt>
                <c:pt idx="17">
                  <c:v>771</c:v>
                </c:pt>
                <c:pt idx="18">
                  <c:v>774</c:v>
                </c:pt>
                <c:pt idx="19">
                  <c:v>770</c:v>
                </c:pt>
                <c:pt idx="20">
                  <c:v>705</c:v>
                </c:pt>
                <c:pt idx="21">
                  <c:v>666</c:v>
                </c:pt>
                <c:pt idx="22">
                  <c:v>705</c:v>
                </c:pt>
                <c:pt idx="23">
                  <c:v>704</c:v>
                </c:pt>
                <c:pt idx="24">
                  <c:v>689</c:v>
                </c:pt>
                <c:pt idx="25">
                  <c:v>656</c:v>
                </c:pt>
                <c:pt idx="26">
                  <c:v>672</c:v>
                </c:pt>
                <c:pt idx="27">
                  <c:v>644</c:v>
                </c:pt>
                <c:pt idx="28">
                  <c:v>662</c:v>
                </c:pt>
                <c:pt idx="29">
                  <c:v>616</c:v>
                </c:pt>
                <c:pt idx="30">
                  <c:v>676</c:v>
                </c:pt>
                <c:pt idx="31">
                  <c:v>666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'980014'!$B$69:$B$100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'980014'!$F$69:$F$100</c:f>
              <c:numCache>
                <c:formatCode>General</c:formatCode>
                <c:ptCount val="32"/>
                <c:pt idx="2" formatCode="0">
                  <c:v>568.53826460045332</c:v>
                </c:pt>
                <c:pt idx="3" formatCode="0">
                  <c:v>572.8546409597775</c:v>
                </c:pt>
                <c:pt idx="4" formatCode="0">
                  <c:v>578.05673677085849</c:v>
                </c:pt>
                <c:pt idx="5" formatCode="0">
                  <c:v>584.45898486514761</c:v>
                </c:pt>
                <c:pt idx="6" formatCode="0">
                  <c:v>593.91782044518493</c:v>
                </c:pt>
                <c:pt idx="7" formatCode="0">
                  <c:v>607.91546746718768</c:v>
                </c:pt>
                <c:pt idx="8" formatCode="0">
                  <c:v>627.85035128856043</c:v>
                </c:pt>
                <c:pt idx="9" formatCode="0">
                  <c:v>654.58877124370508</c:v>
                </c:pt>
                <c:pt idx="10" formatCode="0">
                  <c:v>686.59523466266262</c:v>
                </c:pt>
                <c:pt idx="11" formatCode="0">
                  <c:v>724.94235804115431</c:v>
                </c:pt>
                <c:pt idx="12" formatCode="0">
                  <c:v>764.05186967742929</c:v>
                </c:pt>
                <c:pt idx="13" formatCode="0">
                  <c:v>797.25843691668899</c:v>
                </c:pt>
                <c:pt idx="14" formatCode="0">
                  <c:v>823.03040187257511</c:v>
                </c:pt>
                <c:pt idx="15" formatCode="0">
                  <c:v>834.60135327551768</c:v>
                </c:pt>
                <c:pt idx="16" formatCode="0">
                  <c:v>829.99528722410355</c:v>
                </c:pt>
                <c:pt idx="17" formatCode="0">
                  <c:v>811.20176249768451</c:v>
                </c:pt>
                <c:pt idx="18" formatCode="0">
                  <c:v>785.1994304924475</c:v>
                </c:pt>
                <c:pt idx="19" formatCode="0">
                  <c:v>753.55580357615008</c:v>
                </c:pt>
                <c:pt idx="20" formatCode="0">
                  <c:v>722.44989034276909</c:v>
                </c:pt>
                <c:pt idx="21" formatCode="0">
                  <c:v>696.56064829984075</c:v>
                </c:pt>
                <c:pt idx="22" formatCode="0">
                  <c:v>676.75727067406808</c:v>
                </c:pt>
                <c:pt idx="23" formatCode="0">
                  <c:v>664.57022330761572</c:v>
                </c:pt>
                <c:pt idx="24" formatCode="0">
                  <c:v>658.54280385084473</c:v>
                </c:pt>
                <c:pt idx="25" formatCode="0">
                  <c:v>656.23281545096268</c:v>
                </c:pt>
                <c:pt idx="26" formatCode="0">
                  <c:v>656.42776560367304</c:v>
                </c:pt>
                <c:pt idx="27" formatCode="0">
                  <c:v>658.44779328531195</c:v>
                </c:pt>
                <c:pt idx="28" formatCode="0">
                  <c:v>661.04210893447544</c:v>
                </c:pt>
                <c:pt idx="29" formatCode="0">
                  <c:v>664.43974615396485</c:v>
                </c:pt>
                <c:pt idx="30" formatCode="0">
                  <c:v>667.84158382433463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7902720"/>
        <c:axId val="137916800"/>
      </c:scatterChart>
      <c:valAx>
        <c:axId val="137902720"/>
        <c:scaling>
          <c:orientation val="minMax"/>
        </c:scaling>
        <c:axPos val="b"/>
        <c:numFmt formatCode="General" sourceLinked="1"/>
        <c:tickLblPos val="nextTo"/>
        <c:crossAx val="137916800"/>
        <c:crosses val="autoZero"/>
        <c:crossBetween val="midCat"/>
      </c:valAx>
      <c:valAx>
        <c:axId val="137916800"/>
        <c:scaling>
          <c:orientation val="minMax"/>
        </c:scaling>
        <c:axPos val="l"/>
        <c:majorGridlines/>
        <c:numFmt formatCode="General" sourceLinked="1"/>
        <c:tickLblPos val="nextTo"/>
        <c:crossAx val="137902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'980014'!$E$119:$E$150</c:f>
              <c:numCache>
                <c:formatCode>General</c:formatCode>
                <c:ptCount val="32"/>
                <c:pt idx="0">
                  <c:v>484</c:v>
                </c:pt>
                <c:pt idx="1">
                  <c:v>502</c:v>
                </c:pt>
                <c:pt idx="2">
                  <c:v>540</c:v>
                </c:pt>
                <c:pt idx="3">
                  <c:v>573</c:v>
                </c:pt>
                <c:pt idx="4">
                  <c:v>567</c:v>
                </c:pt>
                <c:pt idx="5">
                  <c:v>591</c:v>
                </c:pt>
                <c:pt idx="6">
                  <c:v>632</c:v>
                </c:pt>
                <c:pt idx="7">
                  <c:v>590</c:v>
                </c:pt>
                <c:pt idx="8">
                  <c:v>594</c:v>
                </c:pt>
                <c:pt idx="9">
                  <c:v>682</c:v>
                </c:pt>
                <c:pt idx="10">
                  <c:v>631</c:v>
                </c:pt>
                <c:pt idx="11">
                  <c:v>693</c:v>
                </c:pt>
                <c:pt idx="12">
                  <c:v>752</c:v>
                </c:pt>
                <c:pt idx="13">
                  <c:v>805</c:v>
                </c:pt>
                <c:pt idx="14">
                  <c:v>820</c:v>
                </c:pt>
                <c:pt idx="15">
                  <c:v>850</c:v>
                </c:pt>
                <c:pt idx="16">
                  <c:v>895</c:v>
                </c:pt>
                <c:pt idx="17">
                  <c:v>843</c:v>
                </c:pt>
                <c:pt idx="18">
                  <c:v>822</c:v>
                </c:pt>
                <c:pt idx="19">
                  <c:v>781</c:v>
                </c:pt>
                <c:pt idx="20">
                  <c:v>803</c:v>
                </c:pt>
                <c:pt idx="21">
                  <c:v>733</c:v>
                </c:pt>
                <c:pt idx="22">
                  <c:v>705</c:v>
                </c:pt>
                <c:pt idx="23">
                  <c:v>659</c:v>
                </c:pt>
                <c:pt idx="24">
                  <c:v>674</c:v>
                </c:pt>
                <c:pt idx="25">
                  <c:v>680</c:v>
                </c:pt>
                <c:pt idx="26">
                  <c:v>686</c:v>
                </c:pt>
                <c:pt idx="27">
                  <c:v>665</c:v>
                </c:pt>
                <c:pt idx="28">
                  <c:v>664</c:v>
                </c:pt>
                <c:pt idx="29">
                  <c:v>684</c:v>
                </c:pt>
                <c:pt idx="30">
                  <c:v>701</c:v>
                </c:pt>
                <c:pt idx="31">
                  <c:v>651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'980014'!$B$119:$B$150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'980014'!$F$119:$F$150</c:f>
              <c:numCache>
                <c:formatCode>General</c:formatCode>
                <c:ptCount val="32"/>
                <c:pt idx="2" formatCode="0">
                  <c:v>565.21724162417877</c:v>
                </c:pt>
                <c:pt idx="3" formatCode="0">
                  <c:v>569.77201900428201</c:v>
                </c:pt>
                <c:pt idx="4" formatCode="0">
                  <c:v>574.70656712921004</c:v>
                </c:pt>
                <c:pt idx="5" formatCode="0">
                  <c:v>580.11916329643623</c:v>
                </c:pt>
                <c:pt idx="6" formatCode="0">
                  <c:v>587.43597859697229</c:v>
                </c:pt>
                <c:pt idx="7" formatCode="0">
                  <c:v>597.89968567592189</c:v>
                </c:pt>
                <c:pt idx="8" formatCode="0">
                  <c:v>613.1945353339695</c:v>
                </c:pt>
                <c:pt idx="9" formatCode="0">
                  <c:v>635.15922574683088</c:v>
                </c:pt>
                <c:pt idx="10" formatCode="0">
                  <c:v>663.93583133358459</c:v>
                </c:pt>
                <c:pt idx="11" formatCode="0">
                  <c:v>702.23493703219708</c:v>
                </c:pt>
                <c:pt idx="12" formatCode="0">
                  <c:v>746.27392303033764</c:v>
                </c:pt>
                <c:pt idx="13" formatCode="0">
                  <c:v>789.16433735427972</c:v>
                </c:pt>
                <c:pt idx="14" formatCode="0">
                  <c:v>829.43925306256403</c:v>
                </c:pt>
                <c:pt idx="15" formatCode="0">
                  <c:v>857.19443667055612</c:v>
                </c:pt>
                <c:pt idx="16" formatCode="0">
                  <c:v>866.72488126631777</c:v>
                </c:pt>
                <c:pt idx="17" formatCode="0">
                  <c:v>856.98456463189939</c:v>
                </c:pt>
                <c:pt idx="18" formatCode="0">
                  <c:v>833.84356633356049</c:v>
                </c:pt>
                <c:pt idx="19" formatCode="0">
                  <c:v>800.00632290650867</c:v>
                </c:pt>
                <c:pt idx="20" formatCode="0">
                  <c:v>762.99531660737148</c:v>
                </c:pt>
                <c:pt idx="21" formatCode="0">
                  <c:v>729.92394253541613</c:v>
                </c:pt>
                <c:pt idx="22" formatCode="0">
                  <c:v>703.26114662159341</c:v>
                </c:pt>
                <c:pt idx="23" formatCode="0">
                  <c:v>686.11105905099259</c:v>
                </c:pt>
                <c:pt idx="24" formatCode="0">
                  <c:v>677.20998364446905</c:v>
                </c:pt>
                <c:pt idx="25" formatCode="0">
                  <c:v>673.42817041666535</c:v>
                </c:pt>
                <c:pt idx="26" formatCode="0">
                  <c:v>673.09869312751016</c:v>
                </c:pt>
                <c:pt idx="27" formatCode="0">
                  <c:v>675.29658318417114</c:v>
                </c:pt>
                <c:pt idx="28" formatCode="0">
                  <c:v>678.3698233480909</c:v>
                </c:pt>
                <c:pt idx="29" formatCode="0">
                  <c:v>682.47724928689479</c:v>
                </c:pt>
                <c:pt idx="30" formatCode="0">
                  <c:v>686.61404760487051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7946624"/>
        <c:axId val="137948160"/>
      </c:scatterChart>
      <c:valAx>
        <c:axId val="137946624"/>
        <c:scaling>
          <c:orientation val="minMax"/>
        </c:scaling>
        <c:axPos val="b"/>
        <c:numFmt formatCode="General" sourceLinked="1"/>
        <c:tickLblPos val="nextTo"/>
        <c:crossAx val="137948160"/>
        <c:crosses val="autoZero"/>
        <c:crossBetween val="midCat"/>
      </c:valAx>
      <c:valAx>
        <c:axId val="137948160"/>
        <c:scaling>
          <c:orientation val="minMax"/>
        </c:scaling>
        <c:axPos val="l"/>
        <c:majorGridlines/>
        <c:numFmt formatCode="General" sourceLinked="1"/>
        <c:tickLblPos val="nextTo"/>
        <c:crossAx val="137946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'980014'!$E$169:$E$200</c:f>
              <c:numCache>
                <c:formatCode>General</c:formatCode>
                <c:ptCount val="32"/>
                <c:pt idx="0">
                  <c:v>509</c:v>
                </c:pt>
                <c:pt idx="1">
                  <c:v>537</c:v>
                </c:pt>
                <c:pt idx="2">
                  <c:v>571</c:v>
                </c:pt>
                <c:pt idx="3">
                  <c:v>586</c:v>
                </c:pt>
                <c:pt idx="4">
                  <c:v>586</c:v>
                </c:pt>
                <c:pt idx="5">
                  <c:v>629</c:v>
                </c:pt>
                <c:pt idx="6">
                  <c:v>634</c:v>
                </c:pt>
                <c:pt idx="7">
                  <c:v>594</c:v>
                </c:pt>
                <c:pt idx="8">
                  <c:v>615</c:v>
                </c:pt>
                <c:pt idx="9">
                  <c:v>658</c:v>
                </c:pt>
                <c:pt idx="10">
                  <c:v>627</c:v>
                </c:pt>
                <c:pt idx="11">
                  <c:v>715</c:v>
                </c:pt>
                <c:pt idx="12">
                  <c:v>686</c:v>
                </c:pt>
                <c:pt idx="13">
                  <c:v>659</c:v>
                </c:pt>
                <c:pt idx="14">
                  <c:v>792</c:v>
                </c:pt>
                <c:pt idx="15">
                  <c:v>835</c:v>
                </c:pt>
                <c:pt idx="16">
                  <c:v>925</c:v>
                </c:pt>
                <c:pt idx="17">
                  <c:v>840</c:v>
                </c:pt>
                <c:pt idx="18">
                  <c:v>880</c:v>
                </c:pt>
                <c:pt idx="19">
                  <c:v>820</c:v>
                </c:pt>
                <c:pt idx="20">
                  <c:v>779</c:v>
                </c:pt>
                <c:pt idx="21">
                  <c:v>724</c:v>
                </c:pt>
                <c:pt idx="22">
                  <c:v>734</c:v>
                </c:pt>
                <c:pt idx="23">
                  <c:v>736</c:v>
                </c:pt>
                <c:pt idx="24">
                  <c:v>701</c:v>
                </c:pt>
                <c:pt idx="25">
                  <c:v>648</c:v>
                </c:pt>
                <c:pt idx="26">
                  <c:v>690</c:v>
                </c:pt>
                <c:pt idx="27">
                  <c:v>591</c:v>
                </c:pt>
                <c:pt idx="28">
                  <c:v>644</c:v>
                </c:pt>
                <c:pt idx="29">
                  <c:v>639</c:v>
                </c:pt>
                <c:pt idx="30">
                  <c:v>652</c:v>
                </c:pt>
                <c:pt idx="31">
                  <c:v>669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'980014'!$B$169:$B$200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'980014'!$F$169:$F$200</c:f>
              <c:numCache>
                <c:formatCode>General</c:formatCode>
                <c:ptCount val="32"/>
                <c:pt idx="2" formatCode="0">
                  <c:v>596.01575697813826</c:v>
                </c:pt>
                <c:pt idx="3" formatCode="0">
                  <c:v>597.90386254590976</c:v>
                </c:pt>
                <c:pt idx="4" formatCode="0">
                  <c:v>599.88324064384938</c:v>
                </c:pt>
                <c:pt idx="5" formatCode="0">
                  <c:v>601.96712531728303</c:v>
                </c:pt>
                <c:pt idx="6" formatCode="0">
                  <c:v>604.70800131774445</c:v>
                </c:pt>
                <c:pt idx="7" formatCode="0">
                  <c:v>608.70281783227426</c:v>
                </c:pt>
                <c:pt idx="8" formatCode="0">
                  <c:v>615.02364067527787</c:v>
                </c:pt>
                <c:pt idx="9" formatCode="0">
                  <c:v>625.28266991339171</c:v>
                </c:pt>
                <c:pt idx="10" formatCode="0">
                  <c:v>640.76878770737369</c:v>
                </c:pt>
                <c:pt idx="11" formatCode="0">
                  <c:v>664.83428491529457</c:v>
                </c:pt>
                <c:pt idx="12" formatCode="0">
                  <c:v>697.57763424196389</c:v>
                </c:pt>
                <c:pt idx="13" formatCode="0">
                  <c:v>735.72812377408036</c:v>
                </c:pt>
                <c:pt idx="14" formatCode="0">
                  <c:v>780.10616703662231</c:v>
                </c:pt>
                <c:pt idx="15" formatCode="0">
                  <c:v>822.03259587074558</c:v>
                </c:pt>
                <c:pt idx="16" formatCode="0">
                  <c:v>852.97675545353036</c:v>
                </c:pt>
                <c:pt idx="17" formatCode="0">
                  <c:v>866.17211809874993</c:v>
                </c:pt>
                <c:pt idx="18" formatCode="0">
                  <c:v>860.45509496766988</c:v>
                </c:pt>
                <c:pt idx="19" formatCode="0">
                  <c:v>837.24270775016441</c:v>
                </c:pt>
                <c:pt idx="20" formatCode="0">
                  <c:v>801.24944400187019</c:v>
                </c:pt>
                <c:pt idx="21" formatCode="0">
                  <c:v>760.96990995850456</c:v>
                </c:pt>
                <c:pt idx="22" formatCode="0">
                  <c:v>721.6652864881695</c:v>
                </c:pt>
                <c:pt idx="23" formatCode="0">
                  <c:v>690.91309805054175</c:v>
                </c:pt>
                <c:pt idx="24" formatCode="0">
                  <c:v>670.66188607965125</c:v>
                </c:pt>
                <c:pt idx="25" formatCode="0">
                  <c:v>657.83040823197325</c:v>
                </c:pt>
                <c:pt idx="26" formatCode="0">
                  <c:v>650.10362629882616</c:v>
                </c:pt>
                <c:pt idx="27" formatCode="0">
                  <c:v>646.70120288939108</c:v>
                </c:pt>
                <c:pt idx="28" formatCode="0">
                  <c:v>646.1083576922673</c:v>
                </c:pt>
                <c:pt idx="29" formatCode="0">
                  <c:v>646.86380263478634</c:v>
                </c:pt>
                <c:pt idx="30" formatCode="0">
                  <c:v>648.24919418888953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8510336"/>
        <c:axId val="138511872"/>
      </c:scatterChart>
      <c:valAx>
        <c:axId val="138510336"/>
        <c:scaling>
          <c:orientation val="minMax"/>
        </c:scaling>
        <c:axPos val="b"/>
        <c:numFmt formatCode="General" sourceLinked="1"/>
        <c:tickLblPos val="nextTo"/>
        <c:crossAx val="138511872"/>
        <c:crosses val="autoZero"/>
        <c:crossBetween val="midCat"/>
      </c:valAx>
      <c:valAx>
        <c:axId val="138511872"/>
        <c:scaling>
          <c:orientation val="minMax"/>
        </c:scaling>
        <c:axPos val="l"/>
        <c:majorGridlines/>
        <c:numFmt formatCode="General" sourceLinked="1"/>
        <c:tickLblPos val="nextTo"/>
        <c:crossAx val="138510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'980014'!$E$219:$E$250</c:f>
              <c:numCache>
                <c:formatCode>General</c:formatCode>
                <c:ptCount val="32"/>
                <c:pt idx="0">
                  <c:v>457</c:v>
                </c:pt>
                <c:pt idx="1">
                  <c:v>517</c:v>
                </c:pt>
                <c:pt idx="2">
                  <c:v>524</c:v>
                </c:pt>
                <c:pt idx="3">
                  <c:v>610</c:v>
                </c:pt>
                <c:pt idx="4">
                  <c:v>596</c:v>
                </c:pt>
                <c:pt idx="5">
                  <c:v>597</c:v>
                </c:pt>
                <c:pt idx="6">
                  <c:v>603</c:v>
                </c:pt>
                <c:pt idx="7">
                  <c:v>603</c:v>
                </c:pt>
                <c:pt idx="8">
                  <c:v>635</c:v>
                </c:pt>
                <c:pt idx="9">
                  <c:v>611</c:v>
                </c:pt>
                <c:pt idx="10">
                  <c:v>651</c:v>
                </c:pt>
                <c:pt idx="11">
                  <c:v>685</c:v>
                </c:pt>
                <c:pt idx="12">
                  <c:v>675</c:v>
                </c:pt>
                <c:pt idx="13">
                  <c:v>763</c:v>
                </c:pt>
                <c:pt idx="14">
                  <c:v>850</c:v>
                </c:pt>
                <c:pt idx="15">
                  <c:v>831</c:v>
                </c:pt>
                <c:pt idx="16">
                  <c:v>870</c:v>
                </c:pt>
                <c:pt idx="17">
                  <c:v>850</c:v>
                </c:pt>
                <c:pt idx="18">
                  <c:v>860</c:v>
                </c:pt>
                <c:pt idx="19">
                  <c:v>817</c:v>
                </c:pt>
                <c:pt idx="20">
                  <c:v>754</c:v>
                </c:pt>
                <c:pt idx="21">
                  <c:v>777</c:v>
                </c:pt>
                <c:pt idx="22">
                  <c:v>775</c:v>
                </c:pt>
                <c:pt idx="23">
                  <c:v>698</c:v>
                </c:pt>
                <c:pt idx="24">
                  <c:v>706</c:v>
                </c:pt>
                <c:pt idx="25">
                  <c:v>703</c:v>
                </c:pt>
                <c:pt idx="26">
                  <c:v>688</c:v>
                </c:pt>
                <c:pt idx="27">
                  <c:v>678</c:v>
                </c:pt>
                <c:pt idx="28">
                  <c:v>621</c:v>
                </c:pt>
                <c:pt idx="29">
                  <c:v>670</c:v>
                </c:pt>
                <c:pt idx="30">
                  <c:v>671</c:v>
                </c:pt>
                <c:pt idx="31">
                  <c:v>671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'980014'!$B$219:$B$250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'980014'!$F$219:$F$250</c:f>
              <c:numCache>
                <c:formatCode>General</c:formatCode>
                <c:ptCount val="32"/>
                <c:pt idx="2" formatCode="0">
                  <c:v>574.10498209673278</c:v>
                </c:pt>
                <c:pt idx="3" formatCode="0">
                  <c:v>577.85422406566329</c:v>
                </c:pt>
                <c:pt idx="4" formatCode="0">
                  <c:v>581.98714638773072</c:v>
                </c:pt>
                <c:pt idx="5" formatCode="0">
                  <c:v>586.58538185681425</c:v>
                </c:pt>
                <c:pt idx="6" formatCode="0">
                  <c:v>592.81618250292877</c:v>
                </c:pt>
                <c:pt idx="7" formatCode="0">
                  <c:v>601.60547596142055</c:v>
                </c:pt>
                <c:pt idx="8" formatCode="0">
                  <c:v>614.15529138982765</c:v>
                </c:pt>
                <c:pt idx="9" formatCode="0">
                  <c:v>631.79895572221233</c:v>
                </c:pt>
                <c:pt idx="10" formatCode="0">
                  <c:v>654.68692227135546</c:v>
                </c:pt>
                <c:pt idx="11" formatCode="0">
                  <c:v>685.35787588900541</c:v>
                </c:pt>
                <c:pt idx="12" formatCode="0">
                  <c:v>721.67409699728341</c:v>
                </c:pt>
                <c:pt idx="13" formatCode="0">
                  <c:v>759.1324118921043</c:v>
                </c:pt>
                <c:pt idx="14" formatCode="0">
                  <c:v>798.13045094289657</c:v>
                </c:pt>
                <c:pt idx="15" formatCode="0">
                  <c:v>831.19440691051909</c:v>
                </c:pt>
                <c:pt idx="16" formatCode="0">
                  <c:v>852.7499159335116</c:v>
                </c:pt>
                <c:pt idx="17" formatCode="0">
                  <c:v>859.35582377968785</c:v>
                </c:pt>
                <c:pt idx="18" formatCode="0">
                  <c:v>851.85088685187281</c:v>
                </c:pt>
                <c:pt idx="19" formatCode="0">
                  <c:v>831.51603139467318</c:v>
                </c:pt>
                <c:pt idx="20" formatCode="0">
                  <c:v>802.03291546983417</c:v>
                </c:pt>
                <c:pt idx="21" formatCode="0">
                  <c:v>769.35082225766587</c:v>
                </c:pt>
                <c:pt idx="22" formatCode="0">
                  <c:v>736.82999823785372</c:v>
                </c:pt>
                <c:pt idx="23" formatCode="0">
                  <c:v>710.34430718717113</c:v>
                </c:pt>
                <c:pt idx="24" formatCode="0">
                  <c:v>691.96850029213408</c:v>
                </c:pt>
                <c:pt idx="25" formatCode="0">
                  <c:v>679.64311364268963</c:v>
                </c:pt>
                <c:pt idx="26" formatCode="0">
                  <c:v>671.79497688842775</c:v>
                </c:pt>
                <c:pt idx="27" formatCode="0">
                  <c:v>668.2656776013805</c:v>
                </c:pt>
                <c:pt idx="28" formatCode="0">
                  <c:v>667.90042572391405</c:v>
                </c:pt>
                <c:pt idx="29" formatCode="0">
                  <c:v>669.38345737915051</c:v>
                </c:pt>
                <c:pt idx="30" formatCode="0">
                  <c:v>671.83490438911576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602560"/>
        <c:axId val="139628928"/>
      </c:scatterChart>
      <c:valAx>
        <c:axId val="139602560"/>
        <c:scaling>
          <c:orientation val="minMax"/>
        </c:scaling>
        <c:axPos val="b"/>
        <c:numFmt formatCode="General" sourceLinked="1"/>
        <c:tickLblPos val="nextTo"/>
        <c:crossAx val="139628928"/>
        <c:crosses val="autoZero"/>
        <c:crossBetween val="midCat"/>
      </c:valAx>
      <c:valAx>
        <c:axId val="139628928"/>
        <c:scaling>
          <c:orientation val="minMax"/>
        </c:scaling>
        <c:axPos val="l"/>
        <c:majorGridlines/>
        <c:numFmt formatCode="General" sourceLinked="1"/>
        <c:tickLblPos val="nextTo"/>
        <c:crossAx val="139602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'980014'!$E$269:$E$300</c:f>
              <c:numCache>
                <c:formatCode>General</c:formatCode>
                <c:ptCount val="32"/>
                <c:pt idx="0">
                  <c:v>535</c:v>
                </c:pt>
                <c:pt idx="1">
                  <c:v>509</c:v>
                </c:pt>
                <c:pt idx="2">
                  <c:v>552</c:v>
                </c:pt>
                <c:pt idx="3">
                  <c:v>543</c:v>
                </c:pt>
                <c:pt idx="4">
                  <c:v>568</c:v>
                </c:pt>
                <c:pt idx="5">
                  <c:v>583</c:v>
                </c:pt>
                <c:pt idx="6">
                  <c:v>597</c:v>
                </c:pt>
                <c:pt idx="7">
                  <c:v>634</c:v>
                </c:pt>
                <c:pt idx="8">
                  <c:v>655</c:v>
                </c:pt>
                <c:pt idx="9">
                  <c:v>646</c:v>
                </c:pt>
                <c:pt idx="10">
                  <c:v>619</c:v>
                </c:pt>
                <c:pt idx="11">
                  <c:v>695</c:v>
                </c:pt>
                <c:pt idx="12">
                  <c:v>677</c:v>
                </c:pt>
                <c:pt idx="13">
                  <c:v>771</c:v>
                </c:pt>
                <c:pt idx="14">
                  <c:v>775</c:v>
                </c:pt>
                <c:pt idx="15">
                  <c:v>805</c:v>
                </c:pt>
                <c:pt idx="16">
                  <c:v>912</c:v>
                </c:pt>
                <c:pt idx="17">
                  <c:v>850</c:v>
                </c:pt>
                <c:pt idx="18">
                  <c:v>843</c:v>
                </c:pt>
                <c:pt idx="19">
                  <c:v>812</c:v>
                </c:pt>
                <c:pt idx="20">
                  <c:v>836</c:v>
                </c:pt>
                <c:pt idx="21">
                  <c:v>741</c:v>
                </c:pt>
                <c:pt idx="22">
                  <c:v>743</c:v>
                </c:pt>
                <c:pt idx="23">
                  <c:v>695</c:v>
                </c:pt>
                <c:pt idx="24">
                  <c:v>704</c:v>
                </c:pt>
                <c:pt idx="25">
                  <c:v>657</c:v>
                </c:pt>
                <c:pt idx="26">
                  <c:v>704</c:v>
                </c:pt>
                <c:pt idx="27">
                  <c:v>713</c:v>
                </c:pt>
                <c:pt idx="28">
                  <c:v>655</c:v>
                </c:pt>
                <c:pt idx="29">
                  <c:v>725</c:v>
                </c:pt>
                <c:pt idx="30">
                  <c:v>659</c:v>
                </c:pt>
                <c:pt idx="31">
                  <c:v>681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'980014'!$B$269:$B$300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'980014'!$F$269:$F$300</c:f>
              <c:numCache>
                <c:formatCode>General</c:formatCode>
                <c:ptCount val="32"/>
                <c:pt idx="2" formatCode="0">
                  <c:v>569.08537184376405</c:v>
                </c:pt>
                <c:pt idx="3" formatCode="0">
                  <c:v>573.56035358398719</c:v>
                </c:pt>
                <c:pt idx="4" formatCode="0">
                  <c:v>578.24418373613764</c:v>
                </c:pt>
                <c:pt idx="5" formatCode="0">
                  <c:v>583.09897318627895</c:v>
                </c:pt>
                <c:pt idx="6" formatCode="0">
                  <c:v>589.18900165619129</c:v>
                </c:pt>
                <c:pt idx="7" formatCode="0">
                  <c:v>597.2734650799008</c:v>
                </c:pt>
                <c:pt idx="8" formatCode="0">
                  <c:v>608.54240165980536</c:v>
                </c:pt>
                <c:pt idx="9" formatCode="0">
                  <c:v>624.54707940352876</c:v>
                </c:pt>
                <c:pt idx="10" formatCode="0">
                  <c:v>645.93395867631659</c:v>
                </c:pt>
                <c:pt idx="11" formatCode="0">
                  <c:v>675.69380371791431</c:v>
                </c:pt>
                <c:pt idx="12" formatCode="0">
                  <c:v>712.30501505355733</c:v>
                </c:pt>
                <c:pt idx="13" formatCode="0">
                  <c:v>751.31937560286769</c:v>
                </c:pt>
                <c:pt idx="14" formatCode="0">
                  <c:v>792.99154827422694</c:v>
                </c:pt>
                <c:pt idx="15" formatCode="0">
                  <c:v>828.9283889495631</c:v>
                </c:pt>
                <c:pt idx="16" formatCode="0">
                  <c:v>852.44701121361402</c:v>
                </c:pt>
                <c:pt idx="17" formatCode="0">
                  <c:v>859.38546103877047</c:v>
                </c:pt>
                <c:pt idx="18" formatCode="0">
                  <c:v>850.78698284822553</c:v>
                </c:pt>
                <c:pt idx="19" formatCode="0">
                  <c:v>828.51492349114267</c:v>
                </c:pt>
                <c:pt idx="20" formatCode="0">
                  <c:v>797.36944693069165</c:v>
                </c:pt>
                <c:pt idx="21" formatCode="0">
                  <c:v>764.35789002825175</c:v>
                </c:pt>
                <c:pt idx="22" formatCode="0">
                  <c:v>733.38398881296087</c:v>
                </c:pt>
                <c:pt idx="23" formatCode="0">
                  <c:v>710.04632028018136</c:v>
                </c:pt>
                <c:pt idx="24" formatCode="0">
                  <c:v>695.41847509933757</c:v>
                </c:pt>
                <c:pt idx="25" formatCode="0">
                  <c:v>686.94207622471765</c:v>
                </c:pt>
                <c:pt idx="26" formatCode="0">
                  <c:v>682.92654210270155</c:v>
                </c:pt>
                <c:pt idx="27" formatCode="0">
                  <c:v>682.71493803501176</c:v>
                </c:pt>
                <c:pt idx="28" formatCode="0">
                  <c:v>684.60688776464804</c:v>
                </c:pt>
                <c:pt idx="29" formatCode="0">
                  <c:v>688.04058131042359</c:v>
                </c:pt>
                <c:pt idx="30" formatCode="0">
                  <c:v>691.90890678394305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671040"/>
        <c:axId val="139672576"/>
      </c:scatterChart>
      <c:valAx>
        <c:axId val="139671040"/>
        <c:scaling>
          <c:orientation val="minMax"/>
        </c:scaling>
        <c:axPos val="b"/>
        <c:numFmt formatCode="General" sourceLinked="1"/>
        <c:tickLblPos val="nextTo"/>
        <c:crossAx val="139672576"/>
        <c:crosses val="autoZero"/>
        <c:crossBetween val="midCat"/>
      </c:valAx>
      <c:valAx>
        <c:axId val="139672576"/>
        <c:scaling>
          <c:orientation val="minMax"/>
        </c:scaling>
        <c:axPos val="l"/>
        <c:majorGridlines/>
        <c:numFmt formatCode="General" sourceLinked="1"/>
        <c:tickLblPos val="nextTo"/>
        <c:crossAx val="139671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'980014'!$E$319:$E$350</c:f>
              <c:numCache>
                <c:formatCode>General</c:formatCode>
                <c:ptCount val="32"/>
                <c:pt idx="0">
                  <c:v>506</c:v>
                </c:pt>
                <c:pt idx="1">
                  <c:v>517</c:v>
                </c:pt>
                <c:pt idx="2">
                  <c:v>551</c:v>
                </c:pt>
                <c:pt idx="3">
                  <c:v>546</c:v>
                </c:pt>
                <c:pt idx="4">
                  <c:v>551</c:v>
                </c:pt>
                <c:pt idx="5">
                  <c:v>601</c:v>
                </c:pt>
                <c:pt idx="6">
                  <c:v>595</c:v>
                </c:pt>
                <c:pt idx="7">
                  <c:v>627</c:v>
                </c:pt>
                <c:pt idx="8">
                  <c:v>671</c:v>
                </c:pt>
                <c:pt idx="9">
                  <c:v>665</c:v>
                </c:pt>
                <c:pt idx="10">
                  <c:v>673</c:v>
                </c:pt>
                <c:pt idx="11">
                  <c:v>716</c:v>
                </c:pt>
                <c:pt idx="12">
                  <c:v>700</c:v>
                </c:pt>
                <c:pt idx="13">
                  <c:v>782</c:v>
                </c:pt>
                <c:pt idx="14">
                  <c:v>810</c:v>
                </c:pt>
                <c:pt idx="15">
                  <c:v>831</c:v>
                </c:pt>
                <c:pt idx="16">
                  <c:v>854</c:v>
                </c:pt>
                <c:pt idx="17">
                  <c:v>834</c:v>
                </c:pt>
                <c:pt idx="18">
                  <c:v>809</c:v>
                </c:pt>
                <c:pt idx="19">
                  <c:v>801</c:v>
                </c:pt>
                <c:pt idx="20">
                  <c:v>742</c:v>
                </c:pt>
                <c:pt idx="21">
                  <c:v>745</c:v>
                </c:pt>
                <c:pt idx="22">
                  <c:v>736</c:v>
                </c:pt>
                <c:pt idx="23">
                  <c:v>665</c:v>
                </c:pt>
                <c:pt idx="24">
                  <c:v>718</c:v>
                </c:pt>
                <c:pt idx="25">
                  <c:v>652</c:v>
                </c:pt>
                <c:pt idx="26">
                  <c:v>669</c:v>
                </c:pt>
                <c:pt idx="27">
                  <c:v>714</c:v>
                </c:pt>
                <c:pt idx="28">
                  <c:v>711</c:v>
                </c:pt>
                <c:pt idx="29">
                  <c:v>704</c:v>
                </c:pt>
                <c:pt idx="30">
                  <c:v>694</c:v>
                </c:pt>
                <c:pt idx="31">
                  <c:v>719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'980014'!$B$319:$B$350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'980014'!$F$319:$F$350</c:f>
              <c:numCache>
                <c:formatCode>General</c:formatCode>
                <c:ptCount val="32"/>
                <c:pt idx="2" formatCode="0">
                  <c:v>558.85579136715876</c:v>
                </c:pt>
                <c:pt idx="3" formatCode="0">
                  <c:v>564.97562844290803</c:v>
                </c:pt>
                <c:pt idx="4" formatCode="0">
                  <c:v>572.08815978174459</c:v>
                </c:pt>
                <c:pt idx="5" formatCode="0">
                  <c:v>580.32038422508788</c:v>
                </c:pt>
                <c:pt idx="6" formatCode="0">
                  <c:v>591.54565744624597</c:v>
                </c:pt>
                <c:pt idx="7" formatCode="0">
                  <c:v>606.76937231666898</c:v>
                </c:pt>
                <c:pt idx="8" formatCode="0">
                  <c:v>626.81379765544159</c:v>
                </c:pt>
                <c:pt idx="9" formatCode="0">
                  <c:v>652.11018169330634</c:v>
                </c:pt>
                <c:pt idx="10" formatCode="0">
                  <c:v>681.21523355896716</c:v>
                </c:pt>
                <c:pt idx="11" formatCode="0">
                  <c:v>715.48073840144207</c:v>
                </c:pt>
                <c:pt idx="12" formatCode="0">
                  <c:v>750.74758850605565</c:v>
                </c:pt>
                <c:pt idx="13" formatCode="0">
                  <c:v>782.07764458644056</c:v>
                </c:pt>
                <c:pt idx="14" formatCode="0">
                  <c:v>809.32943533878438</c:v>
                </c:pt>
                <c:pt idx="15" formatCode="0">
                  <c:v>826.88151500350898</c:v>
                </c:pt>
                <c:pt idx="16" formatCode="0">
                  <c:v>832.29315231830299</c:v>
                </c:pt>
                <c:pt idx="17" formatCode="0">
                  <c:v>825.63248287515648</c:v>
                </c:pt>
                <c:pt idx="18" formatCode="0">
                  <c:v>810.6258190207551</c:v>
                </c:pt>
                <c:pt idx="19" formatCode="0">
                  <c:v>788.43254567340148</c:v>
                </c:pt>
                <c:pt idx="20" formatCode="0">
                  <c:v>763.21253658891362</c:v>
                </c:pt>
                <c:pt idx="21" formatCode="0">
                  <c:v>739.26968670811925</c:v>
                </c:pt>
                <c:pt idx="22" formatCode="0">
                  <c:v>718.27768379248596</c:v>
                </c:pt>
                <c:pt idx="23" formatCode="0">
                  <c:v>703.19552880457888</c:v>
                </c:pt>
                <c:pt idx="24" formatCode="0">
                  <c:v>694.16560309067052</c:v>
                </c:pt>
                <c:pt idx="25" formatCode="0">
                  <c:v>689.35367791619581</c:v>
                </c:pt>
                <c:pt idx="26" formatCode="0">
                  <c:v>687.74441315803006</c:v>
                </c:pt>
                <c:pt idx="27" formatCode="0">
                  <c:v>688.96296440777871</c:v>
                </c:pt>
                <c:pt idx="28" formatCode="0">
                  <c:v>691.63526166754525</c:v>
                </c:pt>
                <c:pt idx="29" formatCode="0">
                  <c:v>695.75068408125117</c:v>
                </c:pt>
                <c:pt idx="30" formatCode="0">
                  <c:v>700.21857613858015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8224000"/>
        <c:axId val="138225536"/>
      </c:scatterChart>
      <c:valAx>
        <c:axId val="138224000"/>
        <c:scaling>
          <c:orientation val="minMax"/>
        </c:scaling>
        <c:axPos val="b"/>
        <c:numFmt formatCode="General" sourceLinked="1"/>
        <c:tickLblPos val="nextTo"/>
        <c:crossAx val="138225536"/>
        <c:crosses val="autoZero"/>
        <c:crossBetween val="midCat"/>
      </c:valAx>
      <c:valAx>
        <c:axId val="138225536"/>
        <c:scaling>
          <c:orientation val="minMax"/>
        </c:scaling>
        <c:axPos val="l"/>
        <c:majorGridlines/>
        <c:numFmt formatCode="General" sourceLinked="1"/>
        <c:tickLblPos val="nextTo"/>
        <c:crossAx val="138224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'980014'!$E$369:$E$400</c:f>
              <c:numCache>
                <c:formatCode>General</c:formatCode>
                <c:ptCount val="32"/>
                <c:pt idx="0">
                  <c:v>553</c:v>
                </c:pt>
                <c:pt idx="1">
                  <c:v>525</c:v>
                </c:pt>
                <c:pt idx="2">
                  <c:v>519</c:v>
                </c:pt>
                <c:pt idx="3">
                  <c:v>576</c:v>
                </c:pt>
                <c:pt idx="4">
                  <c:v>597</c:v>
                </c:pt>
                <c:pt idx="5">
                  <c:v>612</c:v>
                </c:pt>
                <c:pt idx="6">
                  <c:v>623</c:v>
                </c:pt>
                <c:pt idx="7">
                  <c:v>612</c:v>
                </c:pt>
                <c:pt idx="8">
                  <c:v>621</c:v>
                </c:pt>
                <c:pt idx="9">
                  <c:v>628</c:v>
                </c:pt>
                <c:pt idx="10">
                  <c:v>635</c:v>
                </c:pt>
                <c:pt idx="11">
                  <c:v>729</c:v>
                </c:pt>
                <c:pt idx="12">
                  <c:v>722</c:v>
                </c:pt>
                <c:pt idx="13">
                  <c:v>763</c:v>
                </c:pt>
                <c:pt idx="14">
                  <c:v>795</c:v>
                </c:pt>
                <c:pt idx="15">
                  <c:v>826</c:v>
                </c:pt>
                <c:pt idx="16">
                  <c:v>820</c:v>
                </c:pt>
                <c:pt idx="17">
                  <c:v>826</c:v>
                </c:pt>
                <c:pt idx="18">
                  <c:v>775</c:v>
                </c:pt>
                <c:pt idx="19">
                  <c:v>704</c:v>
                </c:pt>
                <c:pt idx="20">
                  <c:v>775</c:v>
                </c:pt>
                <c:pt idx="21">
                  <c:v>700</c:v>
                </c:pt>
                <c:pt idx="22">
                  <c:v>696</c:v>
                </c:pt>
                <c:pt idx="23">
                  <c:v>714</c:v>
                </c:pt>
                <c:pt idx="24">
                  <c:v>681</c:v>
                </c:pt>
                <c:pt idx="25">
                  <c:v>685</c:v>
                </c:pt>
                <c:pt idx="26">
                  <c:v>669</c:v>
                </c:pt>
                <c:pt idx="27">
                  <c:v>660</c:v>
                </c:pt>
                <c:pt idx="28">
                  <c:v>696</c:v>
                </c:pt>
                <c:pt idx="29">
                  <c:v>670</c:v>
                </c:pt>
                <c:pt idx="30">
                  <c:v>690</c:v>
                </c:pt>
                <c:pt idx="31">
                  <c:v>604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'980014'!$B$369:$B$400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'980014'!$F$369:$F$400</c:f>
              <c:numCache>
                <c:formatCode>General</c:formatCode>
                <c:ptCount val="32"/>
                <c:pt idx="2" formatCode="0">
                  <c:v>570.16521941034568</c:v>
                </c:pt>
                <c:pt idx="3" formatCode="0">
                  <c:v>574.82364084681285</c:v>
                </c:pt>
                <c:pt idx="4" formatCode="0">
                  <c:v>579.94328936915997</c:v>
                </c:pt>
                <c:pt idx="5" formatCode="0">
                  <c:v>585.62818374177402</c:v>
                </c:pt>
                <c:pt idx="6" formatCode="0">
                  <c:v>593.3179049827786</c:v>
                </c:pt>
                <c:pt idx="7" formatCode="0">
                  <c:v>604.10707615387764</c:v>
                </c:pt>
                <c:pt idx="8" formatCode="0">
                  <c:v>619.29393615910669</c:v>
                </c:pt>
                <c:pt idx="9" formatCode="0">
                  <c:v>640.07049652150306</c:v>
                </c:pt>
                <c:pt idx="10" formatCode="0">
                  <c:v>665.91626130325949</c:v>
                </c:pt>
                <c:pt idx="11" formatCode="0">
                  <c:v>698.51489055906347</c:v>
                </c:pt>
                <c:pt idx="12" formatCode="0">
                  <c:v>733.95350759849748</c:v>
                </c:pt>
                <c:pt idx="13" formatCode="0">
                  <c:v>766.5114247593408</c:v>
                </c:pt>
                <c:pt idx="14" formatCode="0">
                  <c:v>794.99965313786822</c:v>
                </c:pt>
                <c:pt idx="15" formatCode="0">
                  <c:v>812.40830250093052</c:v>
                </c:pt>
                <c:pt idx="16" formatCode="0">
                  <c:v>815.55797042728273</c:v>
                </c:pt>
                <c:pt idx="17" formatCode="0">
                  <c:v>804.89353878669988</c:v>
                </c:pt>
                <c:pt idx="18" formatCode="0">
                  <c:v>785.70960056712738</c:v>
                </c:pt>
                <c:pt idx="19" formatCode="0">
                  <c:v>759.9756242832575</c:v>
                </c:pt>
                <c:pt idx="20" formatCode="0">
                  <c:v>733.29384983752755</c:v>
                </c:pt>
                <c:pt idx="21" formatCode="0">
                  <c:v>710.43973728372009</c:v>
                </c:pt>
                <c:pt idx="22" formatCode="0">
                  <c:v>692.79684939085303</c:v>
                </c:pt>
                <c:pt idx="23" formatCode="0">
                  <c:v>682.11860941957775</c:v>
                </c:pt>
                <c:pt idx="24" formatCode="0">
                  <c:v>677.19810309822537</c:v>
                </c:pt>
                <c:pt idx="25" formatCode="0">
                  <c:v>675.83212505256131</c:v>
                </c:pt>
                <c:pt idx="26" formatCode="0">
                  <c:v>676.96233894702732</c:v>
                </c:pt>
                <c:pt idx="27" formatCode="0">
                  <c:v>679.90567103543299</c:v>
                </c:pt>
                <c:pt idx="28" formatCode="0">
                  <c:v>683.27455391992135</c:v>
                </c:pt>
                <c:pt idx="29" formatCode="0">
                  <c:v>687.5260325704561</c:v>
                </c:pt>
                <c:pt idx="30" formatCode="0">
                  <c:v>691.7174260675979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39653120"/>
        <c:axId val="139654656"/>
      </c:scatterChart>
      <c:valAx>
        <c:axId val="139653120"/>
        <c:scaling>
          <c:orientation val="minMax"/>
        </c:scaling>
        <c:axPos val="b"/>
        <c:numFmt formatCode="General" sourceLinked="1"/>
        <c:tickLblPos val="nextTo"/>
        <c:crossAx val="139654656"/>
        <c:crosses val="autoZero"/>
        <c:crossBetween val="midCat"/>
      </c:valAx>
      <c:valAx>
        <c:axId val="139654656"/>
        <c:scaling>
          <c:orientation val="minMax"/>
        </c:scaling>
        <c:axPos val="l"/>
        <c:majorGridlines/>
        <c:numFmt formatCode="General" sourceLinked="1"/>
        <c:tickLblPos val="nextTo"/>
        <c:crossAx val="139653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lrMapOvr bg1="lt1" tx1="dk1" bg2="lt2" tx2="dk2" accent1="accent1" accent2="accent2" accent3="accent3" accent4="accent4" accent5="accent5" accent6="accent6" hlink="hlink" folHlink="folHlink"/>
  <c:chart>
    <c:plotArea>
      <c:layout/>
      <c:scatterChart>
        <c:scatterStyle val="lineMarker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'980014'!$E$419:$E$450</c:f>
              <c:numCache>
                <c:formatCode>General</c:formatCode>
                <c:ptCount val="32"/>
                <c:pt idx="0">
                  <c:v>769</c:v>
                </c:pt>
                <c:pt idx="1">
                  <c:v>881</c:v>
                </c:pt>
                <c:pt idx="2">
                  <c:v>878</c:v>
                </c:pt>
                <c:pt idx="3">
                  <c:v>861</c:v>
                </c:pt>
                <c:pt idx="4">
                  <c:v>964</c:v>
                </c:pt>
                <c:pt idx="5">
                  <c:v>969</c:v>
                </c:pt>
                <c:pt idx="6">
                  <c:v>1000</c:v>
                </c:pt>
                <c:pt idx="7">
                  <c:v>1018</c:v>
                </c:pt>
                <c:pt idx="8">
                  <c:v>1065</c:v>
                </c:pt>
                <c:pt idx="9">
                  <c:v>1073</c:v>
                </c:pt>
                <c:pt idx="10">
                  <c:v>1095</c:v>
                </c:pt>
                <c:pt idx="11">
                  <c:v>1168</c:v>
                </c:pt>
                <c:pt idx="12">
                  <c:v>1217</c:v>
                </c:pt>
                <c:pt idx="13">
                  <c:v>1272</c:v>
                </c:pt>
                <c:pt idx="14">
                  <c:v>1291</c:v>
                </c:pt>
                <c:pt idx="15">
                  <c:v>1295</c:v>
                </c:pt>
                <c:pt idx="16">
                  <c:v>1261</c:v>
                </c:pt>
                <c:pt idx="17">
                  <c:v>1281</c:v>
                </c:pt>
                <c:pt idx="18">
                  <c:v>1237</c:v>
                </c:pt>
                <c:pt idx="19">
                  <c:v>1209</c:v>
                </c:pt>
                <c:pt idx="20">
                  <c:v>1228</c:v>
                </c:pt>
                <c:pt idx="21">
                  <c:v>1172</c:v>
                </c:pt>
                <c:pt idx="22">
                  <c:v>1073</c:v>
                </c:pt>
                <c:pt idx="23">
                  <c:v>1098</c:v>
                </c:pt>
                <c:pt idx="24">
                  <c:v>1095</c:v>
                </c:pt>
                <c:pt idx="25">
                  <c:v>1132</c:v>
                </c:pt>
                <c:pt idx="26">
                  <c:v>1140</c:v>
                </c:pt>
                <c:pt idx="27">
                  <c:v>1101</c:v>
                </c:pt>
                <c:pt idx="28">
                  <c:v>1107</c:v>
                </c:pt>
                <c:pt idx="29">
                  <c:v>1058</c:v>
                </c:pt>
                <c:pt idx="30">
                  <c:v>1046</c:v>
                </c:pt>
                <c:pt idx="31">
                  <c:v>1100</c:v>
                </c:pt>
              </c:numCache>
            </c:numRef>
          </c:yVal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'980014'!$B$419:$B$450</c:f>
              <c:numCache>
                <c:formatCode>General</c:formatCode>
                <c:ptCount val="32"/>
                <c:pt idx="0">
                  <c:v>-91.947999999999993</c:v>
                </c:pt>
                <c:pt idx="1">
                  <c:v>-91.838999999999999</c:v>
                </c:pt>
                <c:pt idx="2">
                  <c:v>-91.724000000000004</c:v>
                </c:pt>
                <c:pt idx="3">
                  <c:v>-91.611999999999995</c:v>
                </c:pt>
                <c:pt idx="4">
                  <c:v>-91.5</c:v>
                </c:pt>
                <c:pt idx="5">
                  <c:v>-91.394000000000005</c:v>
                </c:pt>
                <c:pt idx="6">
                  <c:v>-91.281000000000006</c:v>
                </c:pt>
                <c:pt idx="7">
                  <c:v>-91.165000000000006</c:v>
                </c:pt>
                <c:pt idx="8">
                  <c:v>-91.049000000000007</c:v>
                </c:pt>
                <c:pt idx="9">
                  <c:v>-90.933999999999997</c:v>
                </c:pt>
                <c:pt idx="10">
                  <c:v>-90.823999999999998</c:v>
                </c:pt>
                <c:pt idx="11">
                  <c:v>-90.709000000000003</c:v>
                </c:pt>
                <c:pt idx="12">
                  <c:v>-90.594999999999999</c:v>
                </c:pt>
                <c:pt idx="13">
                  <c:v>-90.486999999999995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-90.025000000000006</c:v>
                </c:pt>
                <c:pt idx="18">
                  <c:v>-89.918999999999997</c:v>
                </c:pt>
                <c:pt idx="19">
                  <c:v>-89.805999999999997</c:v>
                </c:pt>
                <c:pt idx="20">
                  <c:v>-89.691000000000003</c:v>
                </c:pt>
                <c:pt idx="21">
                  <c:v>-89.576999999999998</c:v>
                </c:pt>
                <c:pt idx="22">
                  <c:v>-89.457999999999998</c:v>
                </c:pt>
                <c:pt idx="23">
                  <c:v>-89.341999999999999</c:v>
                </c:pt>
                <c:pt idx="24">
                  <c:v>-89.234999999999999</c:v>
                </c:pt>
                <c:pt idx="25">
                  <c:v>-89.13</c:v>
                </c:pt>
                <c:pt idx="26">
                  <c:v>-89.016000000000005</c:v>
                </c:pt>
                <c:pt idx="27">
                  <c:v>-88.896000000000001</c:v>
                </c:pt>
                <c:pt idx="28">
                  <c:v>-88.790999999999997</c:v>
                </c:pt>
                <c:pt idx="29">
                  <c:v>-88.671999999999997</c:v>
                </c:pt>
                <c:pt idx="30">
                  <c:v>-88.56</c:v>
                </c:pt>
                <c:pt idx="31">
                  <c:v>-88.451999999999998</c:v>
                </c:pt>
              </c:numCache>
            </c:numRef>
          </c:xVal>
          <c:yVal>
            <c:numRef>
              <c:f>'980014'!$F$419:$F$450</c:f>
              <c:numCache>
                <c:formatCode>General</c:formatCode>
                <c:ptCount val="32"/>
                <c:pt idx="2" formatCode="0">
                  <c:v>889.82254618974946</c:v>
                </c:pt>
                <c:pt idx="3" formatCode="0">
                  <c:v>905.83975909251581</c:v>
                </c:pt>
                <c:pt idx="4" formatCode="0">
                  <c:v>925.43923554747028</c:v>
                </c:pt>
                <c:pt idx="5" formatCode="0">
                  <c:v>947.97020201447447</c:v>
                </c:pt>
                <c:pt idx="6" formatCode="0">
                  <c:v>976.78595632284578</c:v>
                </c:pt>
                <c:pt idx="7" formatCode="0">
                  <c:v>1011.6759983197812</c:v>
                </c:pt>
                <c:pt idx="8" formatCode="0">
                  <c:v>1051.4630345907149</c:v>
                </c:pt>
                <c:pt idx="9" formatCode="0">
                  <c:v>1094.4545209465925</c:v>
                </c:pt>
                <c:pt idx="10" formatCode="0">
                  <c:v>1136.9407294847003</c:v>
                </c:pt>
                <c:pt idx="11" formatCode="0">
                  <c:v>1180.0960355449986</c:v>
                </c:pt>
                <c:pt idx="12" formatCode="0">
                  <c:v>1218.5307086060131</c:v>
                </c:pt>
                <c:pt idx="13" formatCode="0">
                  <c:v>1248.1962588138292</c:v>
                </c:pt>
                <c:pt idx="14" formatCode="0">
                  <c:v>1270.1365306272339</c:v>
                </c:pt>
                <c:pt idx="15" formatCode="0">
                  <c:v>1280.6117606744749</c:v>
                </c:pt>
                <c:pt idx="16" formatCode="0">
                  <c:v>1279.0666674580009</c:v>
                </c:pt>
                <c:pt idx="17" formatCode="0">
                  <c:v>1266.7228007937888</c:v>
                </c:pt>
                <c:pt idx="18" formatCode="0">
                  <c:v>1247.6957976192889</c:v>
                </c:pt>
                <c:pt idx="19" formatCode="0">
                  <c:v>1221.9859337508283</c:v>
                </c:pt>
                <c:pt idx="20" formatCode="0">
                  <c:v>1193.1448664316206</c:v>
                </c:pt>
                <c:pt idx="21" formatCode="0">
                  <c:v>1164.8322780796943</c:v>
                </c:pt>
                <c:pt idx="22" formatCode="0">
                  <c:v>1138.1412641889806</c:v>
                </c:pt>
                <c:pt idx="23" formatCode="0">
                  <c:v>1116.6367393498849</c:v>
                </c:pt>
                <c:pt idx="24" formatCode="0">
                  <c:v>1101.4713545001632</c:v>
                </c:pt>
                <c:pt idx="25" formatCode="0">
                  <c:v>1091.0241621994035</c:v>
                </c:pt>
                <c:pt idx="26" formatCode="0">
                  <c:v>1084.2787476687031</c:v>
                </c:pt>
                <c:pt idx="27" formatCode="0">
                  <c:v>1081.5813525872099</c:v>
                </c:pt>
                <c:pt idx="28" formatCode="0">
                  <c:v>1082.1692923899375</c:v>
                </c:pt>
                <c:pt idx="29" formatCode="0">
                  <c:v>1085.3150287231304</c:v>
                </c:pt>
                <c:pt idx="30" formatCode="0">
                  <c:v>1089.9852719420278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</c:ser>
        <c:ser>
          <c:idx val="3"/>
          <c:order val="3"/>
          <c:spPr>
            <a:ln w="28575">
              <a:noFill/>
            </a:ln>
          </c:spPr>
        </c:ser>
        <c:axId val="140073600"/>
        <c:axId val="140083584"/>
      </c:scatterChart>
      <c:valAx>
        <c:axId val="140073600"/>
        <c:scaling>
          <c:orientation val="minMax"/>
        </c:scaling>
        <c:axPos val="b"/>
        <c:numFmt formatCode="General" sourceLinked="1"/>
        <c:tickLblPos val="nextTo"/>
        <c:crossAx val="140083584"/>
        <c:crosses val="autoZero"/>
        <c:crossBetween val="midCat"/>
      </c:valAx>
      <c:valAx>
        <c:axId val="140083584"/>
        <c:scaling>
          <c:orientation val="minMax"/>
        </c:scaling>
        <c:axPos val="l"/>
        <c:majorGridlines/>
        <c:numFmt formatCode="General" sourceLinked="1"/>
        <c:tickLblPos val="nextTo"/>
        <c:crossAx val="140073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"/>
  <sheetViews>
    <sheetView workbookViewId="0"/>
  </sheetViews>
  <sheetFormatPr defaultRowHeight="15"/>
  <sheetData>
    <row r="1" spans="1:15">
      <c r="A1" t="s">
        <v>65</v>
      </c>
      <c r="B1">
        <v>980014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</row>
    <row r="2" spans="1:15">
      <c r="A2" t="s">
        <v>76</v>
      </c>
      <c r="B2">
        <v>12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38</v>
      </c>
      <c r="O2">
        <v>8</v>
      </c>
    </row>
    <row r="3" spans="1:15">
      <c r="A3" t="s">
        <v>66</v>
      </c>
      <c r="B3" t="s">
        <v>67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38</v>
      </c>
      <c r="O3">
        <v>8</v>
      </c>
    </row>
    <row r="4" spans="1:15">
      <c r="A4" t="s">
        <v>74</v>
      </c>
      <c r="B4">
        <v>600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38</v>
      </c>
      <c r="O4">
        <v>8</v>
      </c>
    </row>
    <row r="5" spans="1:15">
      <c r="A5" t="s">
        <v>68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38</v>
      </c>
      <c r="O5">
        <v>8</v>
      </c>
    </row>
    <row r="6" spans="1:15">
      <c r="A6" t="s">
        <v>69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38</v>
      </c>
      <c r="O6">
        <v>8</v>
      </c>
    </row>
    <row r="7" spans="1:15">
      <c r="A7" t="s">
        <v>70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38</v>
      </c>
      <c r="O7">
        <v>8</v>
      </c>
    </row>
    <row r="8" spans="1:15">
      <c r="A8" t="s">
        <v>71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38</v>
      </c>
      <c r="O8">
        <v>8</v>
      </c>
    </row>
    <row r="9" spans="1:15">
      <c r="A9" t="s">
        <v>72</v>
      </c>
      <c r="B9" t="s">
        <v>73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38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38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38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38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38</v>
      </c>
      <c r="O13">
        <v>8</v>
      </c>
    </row>
  </sheetData>
  <sheetProtection password="EA2A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3"/>
  <sheetViews>
    <sheetView workbookViewId="0"/>
  </sheetViews>
  <sheetFormatPr defaultRowHeight="15"/>
  <sheetData>
    <row r="1" spans="1:30" s="1" customFormat="1" ht="15.75">
      <c r="A1" s="1" t="s">
        <v>33</v>
      </c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38</v>
      </c>
      <c r="I1" s="1" t="s">
        <v>50</v>
      </c>
      <c r="J1" s="1" t="s">
        <v>51</v>
      </c>
      <c r="K1" s="1" t="s">
        <v>52</v>
      </c>
      <c r="L1" s="1" t="s">
        <v>53</v>
      </c>
      <c r="M1" s="1" t="s">
        <v>54</v>
      </c>
      <c r="N1" s="1" t="s">
        <v>55</v>
      </c>
      <c r="O1" s="1" t="s">
        <v>60</v>
      </c>
      <c r="P1" s="1" t="s">
        <v>61</v>
      </c>
      <c r="Q1" s="1" t="s">
        <v>62</v>
      </c>
      <c r="R1" s="1" t="s">
        <v>63</v>
      </c>
      <c r="S1" s="1" t="s">
        <v>64</v>
      </c>
      <c r="T1" s="1" t="s">
        <v>79</v>
      </c>
      <c r="U1" s="4" t="s">
        <v>85</v>
      </c>
      <c r="V1" s="4" t="s">
        <v>80</v>
      </c>
      <c r="W1" s="4" t="s">
        <v>81</v>
      </c>
      <c r="X1" s="1" t="s">
        <v>82</v>
      </c>
      <c r="Y1" s="4" t="s">
        <v>86</v>
      </c>
      <c r="Z1" s="1" t="s">
        <v>83</v>
      </c>
      <c r="AA1" s="4" t="s">
        <v>87</v>
      </c>
      <c r="AB1" s="1" t="s">
        <v>84</v>
      </c>
      <c r="AC1" s="4" t="s">
        <v>88</v>
      </c>
      <c r="AD1" s="4" t="s">
        <v>89</v>
      </c>
    </row>
    <row r="2" spans="1:30">
      <c r="A2">
        <v>1</v>
      </c>
      <c r="B2">
        <v>1</v>
      </c>
      <c r="C2">
        <v>980014</v>
      </c>
      <c r="D2" s="2">
        <v>41542.628208101851</v>
      </c>
      <c r="E2">
        <v>71.87</v>
      </c>
      <c r="F2">
        <v>35.935000000000002</v>
      </c>
      <c r="G2">
        <v>-45.1</v>
      </c>
      <c r="H2">
        <v>-90.2</v>
      </c>
      <c r="I2">
        <f xml:space="preserve">   6.2</f>
        <v>6.2</v>
      </c>
      <c r="J2">
        <v>-2.29</v>
      </c>
      <c r="K2">
        <v>-13.364000000000001</v>
      </c>
      <c r="L2">
        <v>25.913</v>
      </c>
      <c r="M2">
        <f xml:space="preserve">   0</f>
        <v>0</v>
      </c>
      <c r="N2" t="s">
        <v>56</v>
      </c>
      <c r="O2">
        <v>32</v>
      </c>
      <c r="P2">
        <v>1247000</v>
      </c>
      <c r="Q2">
        <v>4488</v>
      </c>
      <c r="R2">
        <v>874</v>
      </c>
      <c r="S2">
        <v>468</v>
      </c>
      <c r="T2" s="5">
        <v>1.8693167914339313</v>
      </c>
      <c r="U2" s="5">
        <v>9.6487224901241314E-2</v>
      </c>
      <c r="V2" s="5">
        <v>-90.242545257823281</v>
      </c>
      <c r="W2" s="5">
        <v>2.1115026718314875E-2</v>
      </c>
      <c r="X2" s="5">
        <v>0.87803894537316629</v>
      </c>
      <c r="Y2" s="5">
        <v>5.6183155936751439E-2</v>
      </c>
      <c r="Z2" s="5">
        <v>4.2244197688851974</v>
      </c>
      <c r="AA2" s="5">
        <v>7.0663877287216834E-2</v>
      </c>
      <c r="AB2" s="5">
        <v>0.24580663342073497</v>
      </c>
      <c r="AC2" s="5">
        <v>3.2706787281949458E-2</v>
      </c>
      <c r="AD2" s="5">
        <v>0.83375386120937955</v>
      </c>
    </row>
    <row r="3" spans="1:30">
      <c r="A3">
        <v>2</v>
      </c>
      <c r="B3">
        <v>2</v>
      </c>
      <c r="C3">
        <v>980014</v>
      </c>
      <c r="D3" s="2">
        <v>41542.680316319442</v>
      </c>
      <c r="E3">
        <v>71.87</v>
      </c>
      <c r="F3">
        <v>35.935000000000002</v>
      </c>
      <c r="G3">
        <v>-45.1</v>
      </c>
      <c r="H3">
        <v>-90.2</v>
      </c>
      <c r="I3">
        <f xml:space="preserve">   6.2</f>
        <v>6.2</v>
      </c>
      <c r="J3">
        <v>-2.29</v>
      </c>
      <c r="K3">
        <v>-13.282999999999999</v>
      </c>
      <c r="L3">
        <v>24.913</v>
      </c>
      <c r="M3">
        <f xml:space="preserve">   0</f>
        <v>0</v>
      </c>
      <c r="N3" t="s">
        <v>56</v>
      </c>
      <c r="O3">
        <v>32</v>
      </c>
      <c r="P3">
        <v>1247000</v>
      </c>
      <c r="Q3">
        <v>4491</v>
      </c>
      <c r="R3">
        <v>878</v>
      </c>
      <c r="S3">
        <v>482</v>
      </c>
      <c r="T3" s="5">
        <v>1.8783263888481749</v>
      </c>
      <c r="U3" s="5">
        <v>0.13022792763506424</v>
      </c>
      <c r="V3" s="5">
        <v>-90.257285943680174</v>
      </c>
      <c r="W3" s="5">
        <v>3.2710202178567009E-2</v>
      </c>
      <c r="X3" s="5">
        <v>0.99872332903505012</v>
      </c>
      <c r="Y3" s="5">
        <v>9.0727672484926386E-2</v>
      </c>
      <c r="Z3" s="5">
        <v>4.8422229643925236</v>
      </c>
      <c r="AA3" s="5">
        <v>0.11201473713333193</v>
      </c>
      <c r="AB3" s="5">
        <v>0.26887446202741838</v>
      </c>
      <c r="AC3" s="5">
        <v>4.866233629294852E-2</v>
      </c>
      <c r="AD3" s="5">
        <v>1.0422808929069582</v>
      </c>
    </row>
    <row r="4" spans="1:30">
      <c r="A4">
        <v>3</v>
      </c>
      <c r="B4">
        <v>3</v>
      </c>
      <c r="C4">
        <v>980014</v>
      </c>
      <c r="D4" s="2">
        <v>41542.732391319441</v>
      </c>
      <c r="E4">
        <v>71.87</v>
      </c>
      <c r="F4">
        <v>35.935000000000002</v>
      </c>
      <c r="G4">
        <v>-45.1</v>
      </c>
      <c r="H4">
        <v>-90.2</v>
      </c>
      <c r="I4">
        <f xml:space="preserve">   6.2</f>
        <v>6.2</v>
      </c>
      <c r="J4">
        <v>-2.29</v>
      </c>
      <c r="K4">
        <v>-13.231</v>
      </c>
      <c r="L4">
        <v>23.913</v>
      </c>
      <c r="M4">
        <f xml:space="preserve">   0</f>
        <v>0</v>
      </c>
      <c r="N4" t="s">
        <v>56</v>
      </c>
      <c r="O4">
        <v>32</v>
      </c>
      <c r="P4">
        <v>1247000</v>
      </c>
      <c r="Q4">
        <v>4506</v>
      </c>
      <c r="R4">
        <v>895</v>
      </c>
      <c r="S4">
        <v>484</v>
      </c>
      <c r="T4" s="5">
        <v>1.9568898396848546</v>
      </c>
      <c r="U4" s="5">
        <v>0.10215908365455036</v>
      </c>
      <c r="V4" s="5">
        <v>-90.168133680880231</v>
      </c>
      <c r="W4" s="5">
        <v>2.3506660197893169E-2</v>
      </c>
      <c r="X4" s="5">
        <v>0.94952179303713324</v>
      </c>
      <c r="Y4" s="5">
        <v>6.3413487858931653E-2</v>
      </c>
      <c r="Z4" s="5">
        <v>4.5801281285503626</v>
      </c>
      <c r="AA4" s="5">
        <v>7.7091187184395671E-2</v>
      </c>
      <c r="AB4" s="5">
        <v>0.31113066677909207</v>
      </c>
      <c r="AC4" s="5">
        <v>3.6527470637307213E-2</v>
      </c>
      <c r="AD4" s="5">
        <v>0.83921029295315475</v>
      </c>
    </row>
    <row r="5" spans="1:30">
      <c r="A5">
        <v>4</v>
      </c>
      <c r="B5">
        <v>4</v>
      </c>
      <c r="C5">
        <v>980014</v>
      </c>
      <c r="D5" s="2">
        <v>41542.784650810187</v>
      </c>
      <c r="E5">
        <v>71.87</v>
      </c>
      <c r="F5">
        <v>35.935000000000002</v>
      </c>
      <c r="G5">
        <v>-45.1</v>
      </c>
      <c r="H5">
        <v>-90.2</v>
      </c>
      <c r="I5">
        <f xml:space="preserve">   6.2</f>
        <v>6.2</v>
      </c>
      <c r="J5">
        <v>-2.29</v>
      </c>
      <c r="K5">
        <v>-13.132999999999999</v>
      </c>
      <c r="L5">
        <v>22.913</v>
      </c>
      <c r="M5">
        <f xml:space="preserve">   0</f>
        <v>0</v>
      </c>
      <c r="N5" t="s">
        <v>56</v>
      </c>
      <c r="O5">
        <v>32</v>
      </c>
      <c r="P5">
        <v>1247000</v>
      </c>
      <c r="Q5">
        <v>4511</v>
      </c>
      <c r="R5">
        <v>925</v>
      </c>
      <c r="S5">
        <v>509</v>
      </c>
      <c r="T5" s="5">
        <v>1.9206059441942478</v>
      </c>
      <c r="U5" s="5">
        <v>0.15813295648519041</v>
      </c>
      <c r="V5" s="5">
        <v>-90.017877162035191</v>
      </c>
      <c r="W5" s="5">
        <v>3.6039647790285893E-2</v>
      </c>
      <c r="X5" s="5">
        <v>0.92858951741680051</v>
      </c>
      <c r="Y5" s="5">
        <v>9.7063016568474367E-2</v>
      </c>
      <c r="Z5" s="5">
        <v>4.7242416037164769</v>
      </c>
      <c r="AA5" s="5">
        <v>0.10910267829078935</v>
      </c>
      <c r="AB5" s="5">
        <v>0.13025727871315354</v>
      </c>
      <c r="AC5" s="5">
        <v>5.6529819221621355E-2</v>
      </c>
      <c r="AD5" s="5">
        <v>1.3118156726387173</v>
      </c>
    </row>
    <row r="6" spans="1:30">
      <c r="A6">
        <v>5</v>
      </c>
      <c r="B6">
        <v>5</v>
      </c>
      <c r="C6">
        <v>980014</v>
      </c>
      <c r="D6" s="2">
        <v>41542.837033912037</v>
      </c>
      <c r="E6">
        <v>71.87</v>
      </c>
      <c r="F6">
        <v>35.935000000000002</v>
      </c>
      <c r="G6">
        <v>-45.1</v>
      </c>
      <c r="H6">
        <v>-90.2</v>
      </c>
      <c r="I6">
        <f xml:space="preserve">   6.2</f>
        <v>6.2</v>
      </c>
      <c r="J6">
        <v>-2.29</v>
      </c>
      <c r="K6">
        <v>-13.097</v>
      </c>
      <c r="L6">
        <v>21.913</v>
      </c>
      <c r="M6">
        <f xml:space="preserve">   0</f>
        <v>0</v>
      </c>
      <c r="N6" t="s">
        <v>56</v>
      </c>
      <c r="O6">
        <v>32</v>
      </c>
      <c r="P6">
        <v>1247000</v>
      </c>
      <c r="Q6">
        <v>4516</v>
      </c>
      <c r="R6">
        <v>870</v>
      </c>
      <c r="S6">
        <v>457</v>
      </c>
      <c r="T6" s="5">
        <v>2.0878606651253726</v>
      </c>
      <c r="U6" s="5">
        <v>0.13631462924280183</v>
      </c>
      <c r="V6" s="5">
        <v>-90.059771004792395</v>
      </c>
      <c r="W6" s="5">
        <v>3.2655820059385603E-2</v>
      </c>
      <c r="X6" s="5">
        <v>1.0452410985708254</v>
      </c>
      <c r="Y6" s="5">
        <v>9.0464977433971097E-2</v>
      </c>
      <c r="Z6" s="5">
        <v>5.1205511945803046</v>
      </c>
      <c r="AA6" s="5">
        <v>0.10507024402170004</v>
      </c>
      <c r="AB6" s="5">
        <v>0.27399113756245025</v>
      </c>
      <c r="AC6" s="5">
        <v>5.2498151578754322E-2</v>
      </c>
      <c r="AD6" s="5">
        <v>1.0426542856867611</v>
      </c>
    </row>
    <row r="7" spans="1:30">
      <c r="A7">
        <v>6</v>
      </c>
      <c r="B7">
        <v>6</v>
      </c>
      <c r="C7">
        <v>980014</v>
      </c>
      <c r="D7" s="2">
        <v>41542.889416319442</v>
      </c>
      <c r="E7">
        <v>71.87</v>
      </c>
      <c r="F7">
        <v>35.935000000000002</v>
      </c>
      <c r="G7">
        <v>-45.1</v>
      </c>
      <c r="H7">
        <v>-90.2</v>
      </c>
      <c r="I7">
        <f xml:space="preserve">   6.2</f>
        <v>6.2</v>
      </c>
      <c r="J7">
        <v>-2.29</v>
      </c>
      <c r="K7">
        <v>-13.026999999999999</v>
      </c>
      <c r="L7">
        <v>20.913</v>
      </c>
      <c r="M7">
        <f xml:space="preserve">   0</f>
        <v>0</v>
      </c>
      <c r="N7" t="s">
        <v>56</v>
      </c>
      <c r="O7">
        <v>32</v>
      </c>
      <c r="P7">
        <v>1247000</v>
      </c>
      <c r="Q7">
        <v>4520</v>
      </c>
      <c r="R7">
        <v>912</v>
      </c>
      <c r="S7">
        <v>509</v>
      </c>
      <c r="T7" s="5">
        <v>1.8756290879665753</v>
      </c>
      <c r="U7" s="5">
        <v>0.13743605308523454</v>
      </c>
      <c r="V7" s="5">
        <v>-90.065969253833401</v>
      </c>
      <c r="W7" s="5">
        <v>3.3952035474873875E-2</v>
      </c>
      <c r="X7" s="5">
        <v>0.9737693150501352</v>
      </c>
      <c r="Y7" s="5">
        <v>9.2034828375617536E-2</v>
      </c>
      <c r="Z7" s="5">
        <v>4.7298099551053481</v>
      </c>
      <c r="AA7" s="5">
        <v>9.931475408963765E-2</v>
      </c>
      <c r="AB7" s="5">
        <v>0.3220861554374978</v>
      </c>
      <c r="AC7" s="5">
        <v>5.0699717682443239E-2</v>
      </c>
      <c r="AD7" s="5">
        <v>1.1074224234854522</v>
      </c>
    </row>
    <row r="8" spans="1:30">
      <c r="A8">
        <v>7</v>
      </c>
      <c r="B8">
        <v>7</v>
      </c>
      <c r="C8">
        <v>980014</v>
      </c>
      <c r="D8" s="2">
        <v>41542.941836342594</v>
      </c>
      <c r="E8">
        <v>71.87</v>
      </c>
      <c r="F8">
        <v>35.935000000000002</v>
      </c>
      <c r="G8">
        <v>-45.1</v>
      </c>
      <c r="H8">
        <v>-90.2</v>
      </c>
      <c r="I8">
        <f xml:space="preserve">   6.2</f>
        <v>6.2</v>
      </c>
      <c r="J8">
        <v>-2.29</v>
      </c>
      <c r="K8">
        <v>-12.906000000000001</v>
      </c>
      <c r="L8">
        <v>19.913</v>
      </c>
      <c r="M8">
        <f xml:space="preserve">   0</f>
        <v>0</v>
      </c>
      <c r="N8" t="s">
        <v>56</v>
      </c>
      <c r="O8">
        <v>32</v>
      </c>
      <c r="P8">
        <v>1247000</v>
      </c>
      <c r="Q8">
        <v>4528</v>
      </c>
      <c r="R8">
        <v>854</v>
      </c>
      <c r="S8">
        <v>506</v>
      </c>
      <c r="T8" s="5">
        <v>1.9231854824397421</v>
      </c>
      <c r="U8" s="5">
        <v>0.11982880863044884</v>
      </c>
      <c r="V8" s="5">
        <v>-90.1960611308278</v>
      </c>
      <c r="W8" s="5">
        <v>3.2862570050659609E-2</v>
      </c>
      <c r="X8" s="5">
        <v>1.0998455131737521</v>
      </c>
      <c r="Y8" s="5">
        <v>9.3976016158234213E-2</v>
      </c>
      <c r="Z8" s="5">
        <v>5.2377103364552156</v>
      </c>
      <c r="AA8" s="5">
        <v>0.10826431907077888</v>
      </c>
      <c r="AB8" s="5">
        <v>0.4210323071114086</v>
      </c>
      <c r="AC8" s="5">
        <v>4.7536633671772438E-2</v>
      </c>
      <c r="AD8" s="5">
        <v>0.8901358032998079</v>
      </c>
    </row>
    <row r="9" spans="1:30">
      <c r="A9">
        <v>8</v>
      </c>
      <c r="B9">
        <v>8</v>
      </c>
      <c r="C9">
        <v>980014</v>
      </c>
      <c r="D9" s="2">
        <v>41542.994346990738</v>
      </c>
      <c r="E9">
        <v>71.87</v>
      </c>
      <c r="F9">
        <v>35.935000000000002</v>
      </c>
      <c r="G9">
        <v>-45.1</v>
      </c>
      <c r="H9">
        <v>-90.2</v>
      </c>
      <c r="I9">
        <f xml:space="preserve">   6.2</f>
        <v>6.2</v>
      </c>
      <c r="J9">
        <v>-2.29</v>
      </c>
      <c r="K9">
        <v>-12.788</v>
      </c>
      <c r="L9">
        <v>18.913</v>
      </c>
      <c r="M9">
        <f xml:space="preserve">   0</f>
        <v>0</v>
      </c>
      <c r="N9" t="s">
        <v>56</v>
      </c>
      <c r="O9">
        <v>32</v>
      </c>
      <c r="P9">
        <v>1247000</v>
      </c>
      <c r="Q9">
        <v>4533</v>
      </c>
      <c r="R9">
        <v>826</v>
      </c>
      <c r="S9">
        <v>519</v>
      </c>
      <c r="T9" s="5">
        <v>1.5510602565397331</v>
      </c>
      <c r="U9" s="5">
        <v>0.1166555499721242</v>
      </c>
      <c r="V9" s="5">
        <v>-90.20836717986225</v>
      </c>
      <c r="W9" s="5">
        <v>3.4579130274296474E-2</v>
      </c>
      <c r="X9" s="5">
        <v>0.97043914449838431</v>
      </c>
      <c r="Y9" s="5">
        <v>9.4875149067208786E-2</v>
      </c>
      <c r="Z9" s="5">
        <v>4.7213907586437598</v>
      </c>
      <c r="AA9" s="5">
        <v>9.4233043746204628E-2</v>
      </c>
      <c r="AB9" s="5">
        <v>0.31864622585550634</v>
      </c>
      <c r="AC9" s="5">
        <v>4.3074456953849025E-2</v>
      </c>
      <c r="AD9" s="5">
        <v>0.96049108315004472</v>
      </c>
    </row>
    <row r="10" spans="1:30">
      <c r="A10">
        <v>9</v>
      </c>
      <c r="B10">
        <v>9</v>
      </c>
      <c r="C10">
        <v>980014</v>
      </c>
      <c r="D10" s="2">
        <v>41543.046919907407</v>
      </c>
      <c r="E10">
        <v>71.87</v>
      </c>
      <c r="F10">
        <v>35.935000000000002</v>
      </c>
      <c r="G10">
        <v>-45.1</v>
      </c>
      <c r="H10">
        <v>-90.2</v>
      </c>
      <c r="I10">
        <f xml:space="preserve">   6.2</f>
        <v>6.2</v>
      </c>
      <c r="J10">
        <v>-2.29</v>
      </c>
      <c r="K10">
        <v>-12.994999999999999</v>
      </c>
      <c r="L10">
        <v>17.913</v>
      </c>
      <c r="M10">
        <f xml:space="preserve">   0</f>
        <v>0</v>
      </c>
      <c r="N10" t="s">
        <v>56</v>
      </c>
      <c r="O10">
        <v>32</v>
      </c>
      <c r="P10">
        <v>1994000</v>
      </c>
      <c r="Q10">
        <v>7276</v>
      </c>
      <c r="R10">
        <v>1295</v>
      </c>
      <c r="S10">
        <v>769</v>
      </c>
      <c r="T10" s="5">
        <v>2.2584085069124504</v>
      </c>
      <c r="U10" s="5">
        <v>0.13957868029348655</v>
      </c>
      <c r="V10" s="5">
        <v>-90.287848176176126</v>
      </c>
      <c r="W10" s="5">
        <v>3.8506680994583084E-2</v>
      </c>
      <c r="X10" s="5">
        <v>1.3730807316151286</v>
      </c>
      <c r="Y10" s="5">
        <v>0.12495154084668468</v>
      </c>
      <c r="Z10" s="5">
        <v>6.4136138583946991</v>
      </c>
      <c r="AA10" s="5">
        <v>0.18387575424154223</v>
      </c>
      <c r="AB10" s="5">
        <v>0.48924418750336901</v>
      </c>
      <c r="AC10" s="5">
        <v>6.1874668908831934E-2</v>
      </c>
      <c r="AD10" s="5">
        <v>0.95701993719280443</v>
      </c>
    </row>
    <row r="11" spans="1:30">
      <c r="A11">
        <v>10</v>
      </c>
      <c r="B11">
        <v>10</v>
      </c>
      <c r="C11">
        <v>980014</v>
      </c>
      <c r="D11" s="2">
        <v>41543.131224884259</v>
      </c>
      <c r="E11">
        <v>71.87</v>
      </c>
      <c r="F11">
        <v>35.935000000000002</v>
      </c>
      <c r="G11">
        <v>-45.1</v>
      </c>
      <c r="H11">
        <v>-90.2</v>
      </c>
      <c r="I11">
        <f xml:space="preserve">   6.2</f>
        <v>6.2</v>
      </c>
      <c r="J11">
        <v>-2.29</v>
      </c>
      <c r="K11">
        <v>-13.098000000000001</v>
      </c>
      <c r="L11">
        <v>16.913</v>
      </c>
      <c r="M11">
        <f xml:space="preserve">   0</f>
        <v>0</v>
      </c>
      <c r="N11" t="s">
        <v>56</v>
      </c>
      <c r="O11">
        <v>32</v>
      </c>
      <c r="P11">
        <v>1994000</v>
      </c>
      <c r="Q11">
        <v>7300</v>
      </c>
      <c r="R11">
        <v>1380</v>
      </c>
      <c r="S11">
        <v>782</v>
      </c>
      <c r="T11" s="5">
        <v>2.3002757722623755</v>
      </c>
      <c r="U11" s="5">
        <v>0.14025125354401552</v>
      </c>
      <c r="V11" s="5">
        <v>-90.238972461803471</v>
      </c>
      <c r="W11" s="5">
        <v>3.7577716812846433E-2</v>
      </c>
      <c r="X11" s="5">
        <v>1.3129593106550297</v>
      </c>
      <c r="Y11" s="5">
        <v>0.11800857422395639</v>
      </c>
      <c r="Z11" s="5">
        <v>6.2599563800542413</v>
      </c>
      <c r="AA11" s="5">
        <v>0.1671875835608492</v>
      </c>
      <c r="AB11" s="5">
        <v>0.43539409519222366</v>
      </c>
      <c r="AC11" s="5">
        <v>6.0850406773522304E-2</v>
      </c>
      <c r="AD11" s="5">
        <v>1.0584308253441033</v>
      </c>
    </row>
    <row r="12" spans="1:30">
      <c r="A12">
        <v>11</v>
      </c>
      <c r="B12">
        <v>11</v>
      </c>
      <c r="C12">
        <v>980014</v>
      </c>
      <c r="D12" s="2">
        <v>41543.215870717591</v>
      </c>
      <c r="E12">
        <v>71.87</v>
      </c>
      <c r="F12">
        <v>35.935000000000002</v>
      </c>
      <c r="G12">
        <v>-45.1</v>
      </c>
      <c r="H12">
        <v>-90.2</v>
      </c>
      <c r="I12">
        <f xml:space="preserve">   6.2</f>
        <v>6.2</v>
      </c>
      <c r="J12">
        <v>-2.29</v>
      </c>
      <c r="K12">
        <v>-13.247999999999999</v>
      </c>
      <c r="L12">
        <v>15.913</v>
      </c>
      <c r="M12">
        <f xml:space="preserve">   0</f>
        <v>0</v>
      </c>
      <c r="N12" t="s">
        <v>56</v>
      </c>
      <c r="O12">
        <v>32</v>
      </c>
      <c r="P12">
        <v>1994000</v>
      </c>
      <c r="Q12">
        <v>7322</v>
      </c>
      <c r="R12">
        <v>1345</v>
      </c>
      <c r="S12">
        <v>809</v>
      </c>
      <c r="T12" s="5">
        <v>2.1246304055400751</v>
      </c>
      <c r="U12" s="5">
        <v>0.11173767337474967</v>
      </c>
      <c r="V12" s="5">
        <v>-90.241598834702188</v>
      </c>
      <c r="W12" s="5">
        <v>2.9768674167215584E-2</v>
      </c>
      <c r="X12" s="5">
        <v>1.1767321729477946</v>
      </c>
      <c r="Y12" s="5">
        <v>8.768994204293018E-2</v>
      </c>
      <c r="Z12" s="5">
        <v>5.662913730633778</v>
      </c>
      <c r="AA12" s="5">
        <v>0.11660943962200256</v>
      </c>
      <c r="AB12" s="5">
        <v>0.35666308404681596</v>
      </c>
      <c r="AC12" s="5">
        <v>4.6470858093442341E-2</v>
      </c>
      <c r="AD12" s="5">
        <v>0.98155675082930505</v>
      </c>
    </row>
    <row r="13" spans="1:30">
      <c r="A13">
        <v>12</v>
      </c>
      <c r="B13">
        <v>12</v>
      </c>
      <c r="C13">
        <v>980014</v>
      </c>
      <c r="D13" s="2">
        <v>41543.30072673611</v>
      </c>
      <c r="E13">
        <v>71.87</v>
      </c>
      <c r="F13">
        <v>35.935000000000002</v>
      </c>
      <c r="G13">
        <v>-45.1</v>
      </c>
      <c r="H13">
        <v>-90.2</v>
      </c>
      <c r="I13">
        <f xml:space="preserve">   6.2</f>
        <v>6.2</v>
      </c>
      <c r="J13">
        <v>-2.29</v>
      </c>
      <c r="K13">
        <v>-13.295999999999999</v>
      </c>
      <c r="L13">
        <v>14.913</v>
      </c>
      <c r="M13">
        <f xml:space="preserve">   0</f>
        <v>0</v>
      </c>
      <c r="N13" t="s">
        <v>56</v>
      </c>
      <c r="O13">
        <v>32</v>
      </c>
      <c r="P13">
        <v>1994000</v>
      </c>
      <c r="Q13">
        <v>7339</v>
      </c>
      <c r="R13">
        <v>1377</v>
      </c>
      <c r="S13">
        <v>789</v>
      </c>
      <c r="T13" s="5">
        <v>1.8994708828055595</v>
      </c>
      <c r="U13" s="5">
        <v>0.18616058203858354</v>
      </c>
      <c r="V13" s="5">
        <v>-90.173802118288791</v>
      </c>
      <c r="W13" s="5">
        <v>5.7234630387582447E-2</v>
      </c>
      <c r="X13" s="5">
        <v>1.2400620708227557</v>
      </c>
      <c r="Y13" s="5">
        <v>0.17701368871599479</v>
      </c>
      <c r="Z13" s="5">
        <v>6.0196588849649721</v>
      </c>
      <c r="AA13" s="5">
        <v>0.2146107769252234</v>
      </c>
      <c r="AB13" s="5">
        <v>0.3642324393339797</v>
      </c>
      <c r="AC13" s="5">
        <v>8.3285502789617841E-2</v>
      </c>
      <c r="AD13" s="5">
        <v>1.4968021557358919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00"/>
  <sheetViews>
    <sheetView topLeftCell="A558" workbookViewId="0">
      <selection activeCell="A600" sqref="A600"/>
    </sheetView>
  </sheetViews>
  <sheetFormatPr defaultRowHeight="15"/>
  <sheetData>
    <row r="1" spans="1:2">
      <c r="A1" t="s">
        <v>75</v>
      </c>
      <c r="B1">
        <v>11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59</v>
      </c>
      <c r="B18" t="s">
        <v>38</v>
      </c>
      <c r="C18" t="s">
        <v>41</v>
      </c>
      <c r="D18" t="s">
        <v>58</v>
      </c>
      <c r="E18" t="s">
        <v>57</v>
      </c>
      <c r="F18" t="s">
        <v>78</v>
      </c>
    </row>
    <row r="19" spans="1:10">
      <c r="A19">
        <v>1</v>
      </c>
      <c r="B19">
        <v>-91.947999999999993</v>
      </c>
      <c r="C19">
        <v>4488</v>
      </c>
      <c r="D19">
        <v>1247000</v>
      </c>
      <c r="E19">
        <v>468</v>
      </c>
      <c r="J19" t="s">
        <v>77</v>
      </c>
    </row>
    <row r="20" spans="1:10">
      <c r="A20">
        <v>2</v>
      </c>
      <c r="B20">
        <v>-91.838999999999999</v>
      </c>
      <c r="C20">
        <v>4488</v>
      </c>
      <c r="D20">
        <v>1247000</v>
      </c>
      <c r="E20">
        <v>508</v>
      </c>
    </row>
    <row r="21" spans="1:10">
      <c r="A21">
        <v>3</v>
      </c>
      <c r="B21">
        <v>-91.724000000000004</v>
      </c>
      <c r="C21">
        <v>4488</v>
      </c>
      <c r="D21">
        <v>1247000</v>
      </c>
      <c r="E21">
        <v>572</v>
      </c>
      <c r="F21" s="3">
        <v>563.71455762108326</v>
      </c>
    </row>
    <row r="22" spans="1:10">
      <c r="A22">
        <v>4</v>
      </c>
      <c r="B22">
        <v>-91.611999999999995</v>
      </c>
      <c r="C22">
        <v>4488</v>
      </c>
      <c r="D22">
        <v>1247000</v>
      </c>
      <c r="E22">
        <v>550</v>
      </c>
      <c r="F22" s="3">
        <v>567.58814132918417</v>
      </c>
    </row>
    <row r="23" spans="1:10">
      <c r="A23">
        <v>5</v>
      </c>
      <c r="B23">
        <v>-91.5</v>
      </c>
      <c r="C23">
        <v>4488</v>
      </c>
      <c r="D23">
        <v>1247000</v>
      </c>
      <c r="E23">
        <v>560</v>
      </c>
      <c r="F23" s="3">
        <v>571.8134849070201</v>
      </c>
    </row>
    <row r="24" spans="1:10">
      <c r="A24">
        <v>6</v>
      </c>
      <c r="B24">
        <v>-91.394000000000005</v>
      </c>
      <c r="C24">
        <v>4488</v>
      </c>
      <c r="D24">
        <v>1247000</v>
      </c>
      <c r="E24">
        <v>590</v>
      </c>
      <c r="F24" s="3">
        <v>576.56285690582433</v>
      </c>
    </row>
    <row r="25" spans="1:10">
      <c r="A25">
        <v>7</v>
      </c>
      <c r="B25">
        <v>-91.281000000000006</v>
      </c>
      <c r="C25">
        <v>4488</v>
      </c>
      <c r="D25">
        <v>1247000</v>
      </c>
      <c r="E25">
        <v>581</v>
      </c>
      <c r="F25" s="3">
        <v>583.30937603206451</v>
      </c>
    </row>
    <row r="26" spans="1:10">
      <c r="A26">
        <v>8</v>
      </c>
      <c r="B26">
        <v>-91.165000000000006</v>
      </c>
      <c r="C26">
        <v>4488</v>
      </c>
      <c r="D26">
        <v>1247000</v>
      </c>
      <c r="E26">
        <v>578</v>
      </c>
      <c r="F26" s="3">
        <v>593.64589182113355</v>
      </c>
    </row>
    <row r="27" spans="1:10">
      <c r="A27">
        <v>9</v>
      </c>
      <c r="B27">
        <v>-91.049000000000007</v>
      </c>
      <c r="C27">
        <v>4488</v>
      </c>
      <c r="D27">
        <v>1247000</v>
      </c>
      <c r="E27">
        <v>629</v>
      </c>
      <c r="F27" s="3">
        <v>609.80851108839579</v>
      </c>
    </row>
    <row r="28" spans="1:10">
      <c r="A28">
        <v>10</v>
      </c>
      <c r="B28">
        <v>-90.933999999999997</v>
      </c>
      <c r="C28">
        <v>4488</v>
      </c>
      <c r="D28">
        <v>1247000</v>
      </c>
      <c r="E28">
        <v>677</v>
      </c>
      <c r="F28" s="3">
        <v>634.21497269089582</v>
      </c>
    </row>
    <row r="29" spans="1:10">
      <c r="A29">
        <v>11</v>
      </c>
      <c r="B29">
        <v>-90.823999999999998</v>
      </c>
      <c r="C29">
        <v>4488</v>
      </c>
      <c r="D29">
        <v>1247000</v>
      </c>
      <c r="E29">
        <v>639</v>
      </c>
      <c r="F29" s="3">
        <v>667.07313264769084</v>
      </c>
    </row>
    <row r="30" spans="1:10">
      <c r="A30">
        <v>12</v>
      </c>
      <c r="B30">
        <v>-90.709000000000003</v>
      </c>
      <c r="C30">
        <v>4488</v>
      </c>
      <c r="D30">
        <v>1247000</v>
      </c>
      <c r="E30">
        <v>682</v>
      </c>
      <c r="F30" s="3">
        <v>710.95318452861488</v>
      </c>
    </row>
    <row r="31" spans="1:10">
      <c r="A31">
        <v>13</v>
      </c>
      <c r="B31">
        <v>-90.594999999999999</v>
      </c>
      <c r="C31">
        <v>4488</v>
      </c>
      <c r="D31">
        <v>1247000</v>
      </c>
      <c r="E31">
        <v>755</v>
      </c>
      <c r="F31" s="3">
        <v>760.19218776354091</v>
      </c>
    </row>
    <row r="32" spans="1:10">
      <c r="A32">
        <v>14</v>
      </c>
      <c r="B32">
        <v>-90.486999999999995</v>
      </c>
      <c r="C32">
        <v>4488</v>
      </c>
      <c r="D32">
        <v>1247000</v>
      </c>
      <c r="E32">
        <v>820</v>
      </c>
      <c r="F32" s="3">
        <v>805.362354533896</v>
      </c>
    </row>
    <row r="33" spans="1:6">
      <c r="A33">
        <v>15</v>
      </c>
      <c r="B33">
        <v>-90.372</v>
      </c>
      <c r="C33">
        <v>4488</v>
      </c>
      <c r="D33">
        <v>1247000</v>
      </c>
      <c r="E33">
        <v>874</v>
      </c>
      <c r="F33" s="3">
        <v>842.77755595456711</v>
      </c>
    </row>
    <row r="34" spans="1:6">
      <c r="A34">
        <v>16</v>
      </c>
      <c r="B34">
        <v>-90.256</v>
      </c>
      <c r="C34">
        <v>4488</v>
      </c>
      <c r="D34">
        <v>1247000</v>
      </c>
      <c r="E34">
        <v>864</v>
      </c>
      <c r="F34" s="3">
        <v>861.00683652363932</v>
      </c>
    </row>
    <row r="35" spans="1:6">
      <c r="A35">
        <v>17</v>
      </c>
      <c r="B35">
        <v>-90.14</v>
      </c>
      <c r="C35">
        <v>4488</v>
      </c>
      <c r="D35">
        <v>1247000</v>
      </c>
      <c r="E35">
        <v>831</v>
      </c>
      <c r="F35" s="3">
        <v>855.71779396026227</v>
      </c>
    </row>
    <row r="36" spans="1:6">
      <c r="A36">
        <v>18</v>
      </c>
      <c r="B36">
        <v>-90.025000000000006</v>
      </c>
      <c r="C36">
        <v>4488</v>
      </c>
      <c r="D36">
        <v>1247000</v>
      </c>
      <c r="E36">
        <v>820</v>
      </c>
      <c r="F36" s="3">
        <v>829.71242175810369</v>
      </c>
    </row>
    <row r="37" spans="1:6">
      <c r="A37">
        <v>19</v>
      </c>
      <c r="B37">
        <v>-89.918999999999997</v>
      </c>
      <c r="C37">
        <v>4488</v>
      </c>
      <c r="D37">
        <v>1247000</v>
      </c>
      <c r="E37">
        <v>808</v>
      </c>
      <c r="F37" s="3">
        <v>793.97851012084607</v>
      </c>
    </row>
    <row r="38" spans="1:6">
      <c r="A38">
        <v>20</v>
      </c>
      <c r="B38">
        <v>-89.805999999999997</v>
      </c>
      <c r="C38">
        <v>4488</v>
      </c>
      <c r="D38">
        <v>1247000</v>
      </c>
      <c r="E38">
        <v>762</v>
      </c>
      <c r="F38" s="3">
        <v>752.20047426980432</v>
      </c>
    </row>
    <row r="39" spans="1:6">
      <c r="A39">
        <v>21</v>
      </c>
      <c r="B39">
        <v>-89.691000000000003</v>
      </c>
      <c r="C39">
        <v>4488</v>
      </c>
      <c r="D39">
        <v>1247000</v>
      </c>
      <c r="E39">
        <v>696</v>
      </c>
      <c r="F39" s="3">
        <v>713.81302348208317</v>
      </c>
    </row>
    <row r="40" spans="1:6">
      <c r="A40">
        <v>22</v>
      </c>
      <c r="B40">
        <v>-89.576999999999998</v>
      </c>
      <c r="C40">
        <v>4488</v>
      </c>
      <c r="D40">
        <v>1247000</v>
      </c>
      <c r="E40">
        <v>674</v>
      </c>
      <c r="F40" s="3">
        <v>684.74134035686416</v>
      </c>
    </row>
    <row r="41" spans="1:6">
      <c r="A41">
        <v>23</v>
      </c>
      <c r="B41">
        <v>-89.457999999999998</v>
      </c>
      <c r="C41">
        <v>4488</v>
      </c>
      <c r="D41">
        <v>1247000</v>
      </c>
      <c r="E41">
        <v>668</v>
      </c>
      <c r="F41" s="3">
        <v>665.19818425044934</v>
      </c>
    </row>
    <row r="42" spans="1:6">
      <c r="A42">
        <v>24</v>
      </c>
      <c r="B42">
        <v>-89.341999999999999</v>
      </c>
      <c r="C42">
        <v>4488</v>
      </c>
      <c r="D42">
        <v>1247000</v>
      </c>
      <c r="E42">
        <v>682</v>
      </c>
      <c r="F42" s="3">
        <v>655.23807482547556</v>
      </c>
    </row>
    <row r="43" spans="1:6">
      <c r="A43">
        <v>25</v>
      </c>
      <c r="B43">
        <v>-89.234999999999999</v>
      </c>
      <c r="C43">
        <v>4488</v>
      </c>
      <c r="D43">
        <v>1247000</v>
      </c>
      <c r="E43">
        <v>692</v>
      </c>
      <c r="F43" s="3">
        <v>651.72655070331189</v>
      </c>
    </row>
    <row r="44" spans="1:6">
      <c r="A44">
        <v>26</v>
      </c>
      <c r="B44">
        <v>-89.13</v>
      </c>
      <c r="C44">
        <v>4488</v>
      </c>
      <c r="D44">
        <v>1247000</v>
      </c>
      <c r="E44">
        <v>678</v>
      </c>
      <c r="F44" s="3">
        <v>651.60161967763565</v>
      </c>
    </row>
    <row r="45" spans="1:6">
      <c r="A45">
        <v>27</v>
      </c>
      <c r="B45">
        <v>-89.016000000000005</v>
      </c>
      <c r="C45">
        <v>4488</v>
      </c>
      <c r="D45">
        <v>1247000</v>
      </c>
      <c r="E45">
        <v>634</v>
      </c>
      <c r="F45" s="3">
        <v>653.54645738705085</v>
      </c>
    </row>
    <row r="46" spans="1:6">
      <c r="A46">
        <v>28</v>
      </c>
      <c r="B46">
        <v>-88.896000000000001</v>
      </c>
      <c r="C46">
        <v>4488</v>
      </c>
      <c r="D46">
        <v>1247000</v>
      </c>
      <c r="E46">
        <v>648</v>
      </c>
      <c r="F46" s="3">
        <v>656.73430730225925</v>
      </c>
    </row>
    <row r="47" spans="1:6">
      <c r="A47">
        <v>29</v>
      </c>
      <c r="B47">
        <v>-88.790999999999997</v>
      </c>
      <c r="C47">
        <v>4488</v>
      </c>
      <c r="D47">
        <v>1247000</v>
      </c>
      <c r="E47">
        <v>658</v>
      </c>
      <c r="F47" s="3">
        <v>659.93825209579393</v>
      </c>
    </row>
    <row r="48" spans="1:6">
      <c r="A48">
        <v>30</v>
      </c>
      <c r="B48">
        <v>-88.671999999999997</v>
      </c>
      <c r="C48">
        <v>4488</v>
      </c>
      <c r="D48">
        <v>1247000</v>
      </c>
      <c r="E48">
        <v>649</v>
      </c>
      <c r="F48" s="3">
        <v>663.74827116255972</v>
      </c>
    </row>
    <row r="49" spans="1:6">
      <c r="A49">
        <v>31</v>
      </c>
      <c r="B49">
        <v>-88.56</v>
      </c>
      <c r="C49">
        <v>4488</v>
      </c>
      <c r="D49">
        <v>1247000</v>
      </c>
      <c r="E49">
        <v>649</v>
      </c>
      <c r="F49" s="3">
        <v>667.39578657759557</v>
      </c>
    </row>
    <row r="50" spans="1:6">
      <c r="A50">
        <v>32</v>
      </c>
      <c r="B50">
        <v>-88.451999999999998</v>
      </c>
      <c r="C50">
        <v>4488</v>
      </c>
      <c r="D50">
        <v>1247000</v>
      </c>
      <c r="E50">
        <v>678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59</v>
      </c>
      <c r="B68" t="s">
        <v>38</v>
      </c>
      <c r="C68" t="s">
        <v>41</v>
      </c>
      <c r="D68" t="s">
        <v>58</v>
      </c>
      <c r="E68" t="s">
        <v>57</v>
      </c>
      <c r="F68" t="s">
        <v>78</v>
      </c>
    </row>
    <row r="69" spans="1:10">
      <c r="A69">
        <v>1</v>
      </c>
      <c r="B69">
        <v>-91.947999999999993</v>
      </c>
      <c r="C69">
        <v>4491</v>
      </c>
      <c r="D69">
        <v>1247000</v>
      </c>
      <c r="E69">
        <v>482</v>
      </c>
      <c r="J69" t="s">
        <v>90</v>
      </c>
    </row>
    <row r="70" spans="1:10">
      <c r="A70">
        <v>2</v>
      </c>
      <c r="B70">
        <v>-91.838999999999999</v>
      </c>
      <c r="C70">
        <v>4491</v>
      </c>
      <c r="D70">
        <v>1247000</v>
      </c>
      <c r="E70">
        <v>496</v>
      </c>
    </row>
    <row r="71" spans="1:10">
      <c r="A71">
        <v>3</v>
      </c>
      <c r="B71">
        <v>-91.724000000000004</v>
      </c>
      <c r="C71">
        <v>4491</v>
      </c>
      <c r="D71">
        <v>1247000</v>
      </c>
      <c r="E71">
        <v>569</v>
      </c>
      <c r="F71" s="3">
        <v>568.53826460045332</v>
      </c>
    </row>
    <row r="72" spans="1:10">
      <c r="A72">
        <v>4</v>
      </c>
      <c r="B72">
        <v>-91.611999999999995</v>
      </c>
      <c r="C72">
        <v>4491</v>
      </c>
      <c r="D72">
        <v>1247000</v>
      </c>
      <c r="E72">
        <v>557</v>
      </c>
      <c r="F72" s="3">
        <v>572.8546409597775</v>
      </c>
    </row>
    <row r="73" spans="1:10">
      <c r="A73">
        <v>5</v>
      </c>
      <c r="B73">
        <v>-91.5</v>
      </c>
      <c r="C73">
        <v>4491</v>
      </c>
      <c r="D73">
        <v>1247000</v>
      </c>
      <c r="E73">
        <v>552</v>
      </c>
      <c r="F73" s="3">
        <v>578.05673677085849</v>
      </c>
    </row>
    <row r="74" spans="1:10">
      <c r="A74">
        <v>6</v>
      </c>
      <c r="B74">
        <v>-91.394000000000005</v>
      </c>
      <c r="C74">
        <v>4491</v>
      </c>
      <c r="D74">
        <v>1247000</v>
      </c>
      <c r="E74">
        <v>603</v>
      </c>
      <c r="F74" s="3">
        <v>584.45898486514761</v>
      </c>
    </row>
    <row r="75" spans="1:10">
      <c r="A75">
        <v>7</v>
      </c>
      <c r="B75">
        <v>-91.281000000000006</v>
      </c>
      <c r="C75">
        <v>4491</v>
      </c>
      <c r="D75">
        <v>1247000</v>
      </c>
      <c r="E75">
        <v>633</v>
      </c>
      <c r="F75" s="3">
        <v>593.91782044518493</v>
      </c>
    </row>
    <row r="76" spans="1:10">
      <c r="A76">
        <v>8</v>
      </c>
      <c r="B76">
        <v>-91.165000000000006</v>
      </c>
      <c r="C76">
        <v>4491</v>
      </c>
      <c r="D76">
        <v>1247000</v>
      </c>
      <c r="E76">
        <v>624</v>
      </c>
      <c r="F76" s="3">
        <v>607.91546746718768</v>
      </c>
    </row>
    <row r="77" spans="1:10">
      <c r="A77">
        <v>9</v>
      </c>
      <c r="B77">
        <v>-91.049000000000007</v>
      </c>
      <c r="C77">
        <v>4491</v>
      </c>
      <c r="D77">
        <v>1247000</v>
      </c>
      <c r="E77">
        <v>590</v>
      </c>
      <c r="F77" s="3">
        <v>627.85035128856043</v>
      </c>
    </row>
    <row r="78" spans="1:10">
      <c r="A78">
        <v>10</v>
      </c>
      <c r="B78">
        <v>-90.933999999999997</v>
      </c>
      <c r="C78">
        <v>4491</v>
      </c>
      <c r="D78">
        <v>1247000</v>
      </c>
      <c r="E78">
        <v>663</v>
      </c>
      <c r="F78" s="3">
        <v>654.58877124370508</v>
      </c>
    </row>
    <row r="79" spans="1:10">
      <c r="A79">
        <v>11</v>
      </c>
      <c r="B79">
        <v>-90.823999999999998</v>
      </c>
      <c r="C79">
        <v>4491</v>
      </c>
      <c r="D79">
        <v>1247000</v>
      </c>
      <c r="E79">
        <v>692</v>
      </c>
      <c r="F79" s="3">
        <v>686.59523466266262</v>
      </c>
    </row>
    <row r="80" spans="1:10">
      <c r="A80">
        <v>12</v>
      </c>
      <c r="B80">
        <v>-90.709000000000003</v>
      </c>
      <c r="C80">
        <v>4491</v>
      </c>
      <c r="D80">
        <v>1247000</v>
      </c>
      <c r="E80">
        <v>702</v>
      </c>
      <c r="F80" s="3">
        <v>724.94235804115431</v>
      </c>
    </row>
    <row r="81" spans="1:6">
      <c r="A81">
        <v>13</v>
      </c>
      <c r="B81">
        <v>-90.594999999999999</v>
      </c>
      <c r="C81">
        <v>4491</v>
      </c>
      <c r="D81">
        <v>1247000</v>
      </c>
      <c r="E81">
        <v>776</v>
      </c>
      <c r="F81" s="3">
        <v>764.05186967742929</v>
      </c>
    </row>
    <row r="82" spans="1:6">
      <c r="A82">
        <v>14</v>
      </c>
      <c r="B82">
        <v>-90.486999999999995</v>
      </c>
      <c r="C82">
        <v>4491</v>
      </c>
      <c r="D82">
        <v>1247000</v>
      </c>
      <c r="E82">
        <v>800</v>
      </c>
      <c r="F82" s="3">
        <v>797.25843691668899</v>
      </c>
    </row>
    <row r="83" spans="1:6">
      <c r="A83">
        <v>15</v>
      </c>
      <c r="B83">
        <v>-90.372</v>
      </c>
      <c r="C83">
        <v>4491</v>
      </c>
      <c r="D83">
        <v>1247000</v>
      </c>
      <c r="E83">
        <v>800</v>
      </c>
      <c r="F83" s="3">
        <v>823.03040187257511</v>
      </c>
    </row>
    <row r="84" spans="1:6">
      <c r="A84">
        <v>16</v>
      </c>
      <c r="B84">
        <v>-90.256</v>
      </c>
      <c r="C84">
        <v>4491</v>
      </c>
      <c r="D84">
        <v>1247000</v>
      </c>
      <c r="E84">
        <v>878</v>
      </c>
      <c r="F84" s="3">
        <v>834.60135327551768</v>
      </c>
    </row>
    <row r="85" spans="1:6">
      <c r="A85">
        <v>17</v>
      </c>
      <c r="B85">
        <v>-90.14</v>
      </c>
      <c r="C85">
        <v>4491</v>
      </c>
      <c r="D85">
        <v>1247000</v>
      </c>
      <c r="E85">
        <v>859</v>
      </c>
      <c r="F85" s="3">
        <v>829.99528722410355</v>
      </c>
    </row>
    <row r="86" spans="1:6">
      <c r="A86">
        <v>18</v>
      </c>
      <c r="B86">
        <v>-90.025000000000006</v>
      </c>
      <c r="C86">
        <v>4491</v>
      </c>
      <c r="D86">
        <v>1247000</v>
      </c>
      <c r="E86">
        <v>771</v>
      </c>
      <c r="F86" s="3">
        <v>811.20176249768451</v>
      </c>
    </row>
    <row r="87" spans="1:6">
      <c r="A87">
        <v>19</v>
      </c>
      <c r="B87">
        <v>-89.918999999999997</v>
      </c>
      <c r="C87">
        <v>4491</v>
      </c>
      <c r="D87">
        <v>1247000</v>
      </c>
      <c r="E87">
        <v>774</v>
      </c>
      <c r="F87" s="3">
        <v>785.1994304924475</v>
      </c>
    </row>
    <row r="88" spans="1:6">
      <c r="A88">
        <v>20</v>
      </c>
      <c r="B88">
        <v>-89.805999999999997</v>
      </c>
      <c r="C88">
        <v>4491</v>
      </c>
      <c r="D88">
        <v>1247000</v>
      </c>
      <c r="E88">
        <v>770</v>
      </c>
      <c r="F88" s="3">
        <v>753.55580357615008</v>
      </c>
    </row>
    <row r="89" spans="1:6">
      <c r="A89">
        <v>21</v>
      </c>
      <c r="B89">
        <v>-89.691000000000003</v>
      </c>
      <c r="C89">
        <v>4491</v>
      </c>
      <c r="D89">
        <v>1247000</v>
      </c>
      <c r="E89">
        <v>705</v>
      </c>
      <c r="F89" s="3">
        <v>722.44989034276909</v>
      </c>
    </row>
    <row r="90" spans="1:6">
      <c r="A90">
        <v>22</v>
      </c>
      <c r="B90">
        <v>-89.576999999999998</v>
      </c>
      <c r="C90">
        <v>4491</v>
      </c>
      <c r="D90">
        <v>1247000</v>
      </c>
      <c r="E90">
        <v>666</v>
      </c>
      <c r="F90" s="3">
        <v>696.56064829984075</v>
      </c>
    </row>
    <row r="91" spans="1:6">
      <c r="A91">
        <v>23</v>
      </c>
      <c r="B91">
        <v>-89.457999999999998</v>
      </c>
      <c r="C91">
        <v>4491</v>
      </c>
      <c r="D91">
        <v>1247000</v>
      </c>
      <c r="E91">
        <v>705</v>
      </c>
      <c r="F91" s="3">
        <v>676.75727067406808</v>
      </c>
    </row>
    <row r="92" spans="1:6">
      <c r="A92">
        <v>24</v>
      </c>
      <c r="B92">
        <v>-89.341999999999999</v>
      </c>
      <c r="C92">
        <v>4491</v>
      </c>
      <c r="D92">
        <v>1247000</v>
      </c>
      <c r="E92">
        <v>704</v>
      </c>
      <c r="F92" s="3">
        <v>664.57022330761572</v>
      </c>
    </row>
    <row r="93" spans="1:6">
      <c r="A93">
        <v>25</v>
      </c>
      <c r="B93">
        <v>-89.234999999999999</v>
      </c>
      <c r="C93">
        <v>4491</v>
      </c>
      <c r="D93">
        <v>1247000</v>
      </c>
      <c r="E93">
        <v>689</v>
      </c>
      <c r="F93" s="3">
        <v>658.54280385084473</v>
      </c>
    </row>
    <row r="94" spans="1:6">
      <c r="A94">
        <v>26</v>
      </c>
      <c r="B94">
        <v>-89.13</v>
      </c>
      <c r="C94">
        <v>4491</v>
      </c>
      <c r="D94">
        <v>1247000</v>
      </c>
      <c r="E94">
        <v>656</v>
      </c>
      <c r="F94" s="3">
        <v>656.23281545096268</v>
      </c>
    </row>
    <row r="95" spans="1:6">
      <c r="A95">
        <v>27</v>
      </c>
      <c r="B95">
        <v>-89.016000000000005</v>
      </c>
      <c r="C95">
        <v>4491</v>
      </c>
      <c r="D95">
        <v>1247000</v>
      </c>
      <c r="E95">
        <v>672</v>
      </c>
      <c r="F95" s="3">
        <v>656.42776560367304</v>
      </c>
    </row>
    <row r="96" spans="1:6">
      <c r="A96">
        <v>28</v>
      </c>
      <c r="B96">
        <v>-88.896000000000001</v>
      </c>
      <c r="C96">
        <v>4491</v>
      </c>
      <c r="D96">
        <v>1247000</v>
      </c>
      <c r="E96">
        <v>644</v>
      </c>
      <c r="F96" s="3">
        <v>658.44779328531195</v>
      </c>
    </row>
    <row r="97" spans="1:6">
      <c r="A97">
        <v>29</v>
      </c>
      <c r="B97">
        <v>-88.790999999999997</v>
      </c>
      <c r="C97">
        <v>4491</v>
      </c>
      <c r="D97">
        <v>1247000</v>
      </c>
      <c r="E97">
        <v>662</v>
      </c>
      <c r="F97" s="3">
        <v>661.04210893447544</v>
      </c>
    </row>
    <row r="98" spans="1:6">
      <c r="A98">
        <v>30</v>
      </c>
      <c r="B98">
        <v>-88.671999999999997</v>
      </c>
      <c r="C98">
        <v>4491</v>
      </c>
      <c r="D98">
        <v>1247000</v>
      </c>
      <c r="E98">
        <v>616</v>
      </c>
      <c r="F98" s="3">
        <v>664.43974615396485</v>
      </c>
    </row>
    <row r="99" spans="1:6">
      <c r="A99">
        <v>31</v>
      </c>
      <c r="B99">
        <v>-88.56</v>
      </c>
      <c r="C99">
        <v>4491</v>
      </c>
      <c r="D99">
        <v>1247000</v>
      </c>
      <c r="E99">
        <v>676</v>
      </c>
      <c r="F99" s="3">
        <v>667.84158382433463</v>
      </c>
    </row>
    <row r="100" spans="1:6">
      <c r="A100">
        <v>32</v>
      </c>
      <c r="B100">
        <v>-88.451999999999998</v>
      </c>
      <c r="C100">
        <v>4491</v>
      </c>
      <c r="D100">
        <v>1247000</v>
      </c>
      <c r="E100">
        <v>666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59</v>
      </c>
      <c r="B118" t="s">
        <v>38</v>
      </c>
      <c r="C118" t="s">
        <v>41</v>
      </c>
      <c r="D118" t="s">
        <v>58</v>
      </c>
      <c r="E118" t="s">
        <v>57</v>
      </c>
      <c r="F118" t="s">
        <v>78</v>
      </c>
    </row>
    <row r="119" spans="1:10">
      <c r="A119">
        <v>1</v>
      </c>
      <c r="B119">
        <v>-91.947999999999993</v>
      </c>
      <c r="C119">
        <v>4506</v>
      </c>
      <c r="D119">
        <v>1247000</v>
      </c>
      <c r="E119">
        <v>484</v>
      </c>
      <c r="J119" t="s">
        <v>91</v>
      </c>
    </row>
    <row r="120" spans="1:10">
      <c r="A120">
        <v>2</v>
      </c>
      <c r="B120">
        <v>-91.838999999999999</v>
      </c>
      <c r="C120">
        <v>4506</v>
      </c>
      <c r="D120">
        <v>1247000</v>
      </c>
      <c r="E120">
        <v>502</v>
      </c>
    </row>
    <row r="121" spans="1:10">
      <c r="A121">
        <v>3</v>
      </c>
      <c r="B121">
        <v>-91.724000000000004</v>
      </c>
      <c r="C121">
        <v>4506</v>
      </c>
      <c r="D121">
        <v>1247000</v>
      </c>
      <c r="E121">
        <v>540</v>
      </c>
      <c r="F121" s="3">
        <v>565.21724162417877</v>
      </c>
    </row>
    <row r="122" spans="1:10">
      <c r="A122">
        <v>4</v>
      </c>
      <c r="B122">
        <v>-91.611999999999995</v>
      </c>
      <c r="C122">
        <v>4506</v>
      </c>
      <c r="D122">
        <v>1247000</v>
      </c>
      <c r="E122">
        <v>573</v>
      </c>
      <c r="F122" s="3">
        <v>569.77201900428201</v>
      </c>
    </row>
    <row r="123" spans="1:10">
      <c r="A123">
        <v>5</v>
      </c>
      <c r="B123">
        <v>-91.5</v>
      </c>
      <c r="C123">
        <v>4506</v>
      </c>
      <c r="D123">
        <v>1247000</v>
      </c>
      <c r="E123">
        <v>567</v>
      </c>
      <c r="F123" s="3">
        <v>574.70656712921004</v>
      </c>
    </row>
    <row r="124" spans="1:10">
      <c r="A124">
        <v>6</v>
      </c>
      <c r="B124">
        <v>-91.394000000000005</v>
      </c>
      <c r="C124">
        <v>4506</v>
      </c>
      <c r="D124">
        <v>1247000</v>
      </c>
      <c r="E124">
        <v>591</v>
      </c>
      <c r="F124" s="3">
        <v>580.11916329643623</v>
      </c>
    </row>
    <row r="125" spans="1:10">
      <c r="A125">
        <v>7</v>
      </c>
      <c r="B125">
        <v>-91.281000000000006</v>
      </c>
      <c r="C125">
        <v>4506</v>
      </c>
      <c r="D125">
        <v>1247000</v>
      </c>
      <c r="E125">
        <v>632</v>
      </c>
      <c r="F125" s="3">
        <v>587.43597859697229</v>
      </c>
    </row>
    <row r="126" spans="1:10">
      <c r="A126">
        <v>8</v>
      </c>
      <c r="B126">
        <v>-91.165000000000006</v>
      </c>
      <c r="C126">
        <v>4506</v>
      </c>
      <c r="D126">
        <v>1247000</v>
      </c>
      <c r="E126">
        <v>590</v>
      </c>
      <c r="F126" s="3">
        <v>597.89968567592189</v>
      </c>
    </row>
    <row r="127" spans="1:10">
      <c r="A127">
        <v>9</v>
      </c>
      <c r="B127">
        <v>-91.049000000000007</v>
      </c>
      <c r="C127">
        <v>4506</v>
      </c>
      <c r="D127">
        <v>1247000</v>
      </c>
      <c r="E127">
        <v>594</v>
      </c>
      <c r="F127" s="3">
        <v>613.1945353339695</v>
      </c>
    </row>
    <row r="128" spans="1:10">
      <c r="A128">
        <v>10</v>
      </c>
      <c r="B128">
        <v>-90.933999999999997</v>
      </c>
      <c r="C128">
        <v>4506</v>
      </c>
      <c r="D128">
        <v>1247000</v>
      </c>
      <c r="E128">
        <v>682</v>
      </c>
      <c r="F128" s="3">
        <v>635.15922574683088</v>
      </c>
    </row>
    <row r="129" spans="1:6">
      <c r="A129">
        <v>11</v>
      </c>
      <c r="B129">
        <v>-90.823999999999998</v>
      </c>
      <c r="C129">
        <v>4506</v>
      </c>
      <c r="D129">
        <v>1247000</v>
      </c>
      <c r="E129">
        <v>631</v>
      </c>
      <c r="F129" s="3">
        <v>663.93583133358459</v>
      </c>
    </row>
    <row r="130" spans="1:6">
      <c r="A130">
        <v>12</v>
      </c>
      <c r="B130">
        <v>-90.709000000000003</v>
      </c>
      <c r="C130">
        <v>4506</v>
      </c>
      <c r="D130">
        <v>1247000</v>
      </c>
      <c r="E130">
        <v>693</v>
      </c>
      <c r="F130" s="3">
        <v>702.23493703219708</v>
      </c>
    </row>
    <row r="131" spans="1:6">
      <c r="A131">
        <v>13</v>
      </c>
      <c r="B131">
        <v>-90.594999999999999</v>
      </c>
      <c r="C131">
        <v>4506</v>
      </c>
      <c r="D131">
        <v>1247000</v>
      </c>
      <c r="E131">
        <v>752</v>
      </c>
      <c r="F131" s="3">
        <v>746.27392303033764</v>
      </c>
    </row>
    <row r="132" spans="1:6">
      <c r="A132">
        <v>14</v>
      </c>
      <c r="B132">
        <v>-90.486999999999995</v>
      </c>
      <c r="C132">
        <v>4506</v>
      </c>
      <c r="D132">
        <v>1247000</v>
      </c>
      <c r="E132">
        <v>805</v>
      </c>
      <c r="F132" s="3">
        <v>789.16433735427972</v>
      </c>
    </row>
    <row r="133" spans="1:6">
      <c r="A133">
        <v>15</v>
      </c>
      <c r="B133">
        <v>-90.372</v>
      </c>
      <c r="C133">
        <v>4506</v>
      </c>
      <c r="D133">
        <v>1247000</v>
      </c>
      <c r="E133">
        <v>820</v>
      </c>
      <c r="F133" s="3">
        <v>829.43925306256403</v>
      </c>
    </row>
    <row r="134" spans="1:6">
      <c r="A134">
        <v>16</v>
      </c>
      <c r="B134">
        <v>-90.256</v>
      </c>
      <c r="C134">
        <v>4506</v>
      </c>
      <c r="D134">
        <v>1247000</v>
      </c>
      <c r="E134">
        <v>850</v>
      </c>
      <c r="F134" s="3">
        <v>857.19443667055612</v>
      </c>
    </row>
    <row r="135" spans="1:6">
      <c r="A135">
        <v>17</v>
      </c>
      <c r="B135">
        <v>-90.14</v>
      </c>
      <c r="C135">
        <v>4506</v>
      </c>
      <c r="D135">
        <v>1247000</v>
      </c>
      <c r="E135">
        <v>895</v>
      </c>
      <c r="F135" s="3">
        <v>866.72488126631777</v>
      </c>
    </row>
    <row r="136" spans="1:6">
      <c r="A136">
        <v>18</v>
      </c>
      <c r="B136">
        <v>-90.025000000000006</v>
      </c>
      <c r="C136">
        <v>4506</v>
      </c>
      <c r="D136">
        <v>1247000</v>
      </c>
      <c r="E136">
        <v>843</v>
      </c>
      <c r="F136" s="3">
        <v>856.98456463189939</v>
      </c>
    </row>
    <row r="137" spans="1:6">
      <c r="A137">
        <v>19</v>
      </c>
      <c r="B137">
        <v>-89.918999999999997</v>
      </c>
      <c r="C137">
        <v>4506</v>
      </c>
      <c r="D137">
        <v>1247000</v>
      </c>
      <c r="E137">
        <v>822</v>
      </c>
      <c r="F137" s="3">
        <v>833.84356633356049</v>
      </c>
    </row>
    <row r="138" spans="1:6">
      <c r="A138">
        <v>20</v>
      </c>
      <c r="B138">
        <v>-89.805999999999997</v>
      </c>
      <c r="C138">
        <v>4506</v>
      </c>
      <c r="D138">
        <v>1247000</v>
      </c>
      <c r="E138">
        <v>781</v>
      </c>
      <c r="F138" s="3">
        <v>800.00632290650867</v>
      </c>
    </row>
    <row r="139" spans="1:6">
      <c r="A139">
        <v>21</v>
      </c>
      <c r="B139">
        <v>-89.691000000000003</v>
      </c>
      <c r="C139">
        <v>4506</v>
      </c>
      <c r="D139">
        <v>1247000</v>
      </c>
      <c r="E139">
        <v>803</v>
      </c>
      <c r="F139" s="3">
        <v>762.99531660737148</v>
      </c>
    </row>
    <row r="140" spans="1:6">
      <c r="A140">
        <v>22</v>
      </c>
      <c r="B140">
        <v>-89.576999999999998</v>
      </c>
      <c r="C140">
        <v>4506</v>
      </c>
      <c r="D140">
        <v>1247000</v>
      </c>
      <c r="E140">
        <v>733</v>
      </c>
      <c r="F140" s="3">
        <v>729.92394253541613</v>
      </c>
    </row>
    <row r="141" spans="1:6">
      <c r="A141">
        <v>23</v>
      </c>
      <c r="B141">
        <v>-89.457999999999998</v>
      </c>
      <c r="C141">
        <v>4506</v>
      </c>
      <c r="D141">
        <v>1247000</v>
      </c>
      <c r="E141">
        <v>705</v>
      </c>
      <c r="F141" s="3">
        <v>703.26114662159341</v>
      </c>
    </row>
    <row r="142" spans="1:6">
      <c r="A142">
        <v>24</v>
      </c>
      <c r="B142">
        <v>-89.341999999999999</v>
      </c>
      <c r="C142">
        <v>4506</v>
      </c>
      <c r="D142">
        <v>1247000</v>
      </c>
      <c r="E142">
        <v>659</v>
      </c>
      <c r="F142" s="3">
        <v>686.11105905099259</v>
      </c>
    </row>
    <row r="143" spans="1:6">
      <c r="A143">
        <v>25</v>
      </c>
      <c r="B143">
        <v>-89.234999999999999</v>
      </c>
      <c r="C143">
        <v>4506</v>
      </c>
      <c r="D143">
        <v>1247000</v>
      </c>
      <c r="E143">
        <v>674</v>
      </c>
      <c r="F143" s="3">
        <v>677.20998364446905</v>
      </c>
    </row>
    <row r="144" spans="1:6">
      <c r="A144">
        <v>26</v>
      </c>
      <c r="B144">
        <v>-89.13</v>
      </c>
      <c r="C144">
        <v>4506</v>
      </c>
      <c r="D144">
        <v>1247000</v>
      </c>
      <c r="E144">
        <v>680</v>
      </c>
      <c r="F144" s="3">
        <v>673.42817041666535</v>
      </c>
    </row>
    <row r="145" spans="1:6">
      <c r="A145">
        <v>27</v>
      </c>
      <c r="B145">
        <v>-89.016000000000005</v>
      </c>
      <c r="C145">
        <v>4506</v>
      </c>
      <c r="D145">
        <v>1247000</v>
      </c>
      <c r="E145">
        <v>686</v>
      </c>
      <c r="F145" s="3">
        <v>673.09869312751016</v>
      </c>
    </row>
    <row r="146" spans="1:6">
      <c r="A146">
        <v>28</v>
      </c>
      <c r="B146">
        <v>-88.896000000000001</v>
      </c>
      <c r="C146">
        <v>4506</v>
      </c>
      <c r="D146">
        <v>1247000</v>
      </c>
      <c r="E146">
        <v>665</v>
      </c>
      <c r="F146" s="3">
        <v>675.29658318417114</v>
      </c>
    </row>
    <row r="147" spans="1:6">
      <c r="A147">
        <v>29</v>
      </c>
      <c r="B147">
        <v>-88.790999999999997</v>
      </c>
      <c r="C147">
        <v>4506</v>
      </c>
      <c r="D147">
        <v>1247000</v>
      </c>
      <c r="E147">
        <v>664</v>
      </c>
      <c r="F147" s="3">
        <v>678.3698233480909</v>
      </c>
    </row>
    <row r="148" spans="1:6">
      <c r="A148">
        <v>30</v>
      </c>
      <c r="B148">
        <v>-88.671999999999997</v>
      </c>
      <c r="C148">
        <v>4506</v>
      </c>
      <c r="D148">
        <v>1247000</v>
      </c>
      <c r="E148">
        <v>684</v>
      </c>
      <c r="F148" s="3">
        <v>682.47724928689479</v>
      </c>
    </row>
    <row r="149" spans="1:6">
      <c r="A149">
        <v>31</v>
      </c>
      <c r="B149">
        <v>-88.56</v>
      </c>
      <c r="C149">
        <v>4506</v>
      </c>
      <c r="D149">
        <v>1247000</v>
      </c>
      <c r="E149">
        <v>701</v>
      </c>
      <c r="F149" s="3">
        <v>686.61404760487051</v>
      </c>
    </row>
    <row r="150" spans="1:6">
      <c r="A150">
        <v>32</v>
      </c>
      <c r="B150">
        <v>-88.451999999999998</v>
      </c>
      <c r="C150">
        <v>4506</v>
      </c>
      <c r="D150">
        <v>1247000</v>
      </c>
      <c r="E150">
        <v>651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59</v>
      </c>
      <c r="B168" t="s">
        <v>38</v>
      </c>
      <c r="C168" t="s">
        <v>41</v>
      </c>
      <c r="D168" t="s">
        <v>58</v>
      </c>
      <c r="E168" t="s">
        <v>57</v>
      </c>
      <c r="F168" t="s">
        <v>78</v>
      </c>
    </row>
    <row r="169" spans="1:10">
      <c r="A169">
        <v>1</v>
      </c>
      <c r="B169">
        <v>-91.947999999999993</v>
      </c>
      <c r="C169">
        <v>4511</v>
      </c>
      <c r="D169">
        <v>1247000</v>
      </c>
      <c r="E169">
        <v>509</v>
      </c>
      <c r="J169" t="s">
        <v>92</v>
      </c>
    </row>
    <row r="170" spans="1:10">
      <c r="A170">
        <v>2</v>
      </c>
      <c r="B170">
        <v>-91.838999999999999</v>
      </c>
      <c r="C170">
        <v>4511</v>
      </c>
      <c r="D170">
        <v>1247000</v>
      </c>
      <c r="E170">
        <v>537</v>
      </c>
    </row>
    <row r="171" spans="1:10">
      <c r="A171">
        <v>3</v>
      </c>
      <c r="B171">
        <v>-91.724000000000004</v>
      </c>
      <c r="C171">
        <v>4511</v>
      </c>
      <c r="D171">
        <v>1247000</v>
      </c>
      <c r="E171">
        <v>571</v>
      </c>
      <c r="F171" s="3">
        <v>596.01575697813826</v>
      </c>
    </row>
    <row r="172" spans="1:10">
      <c r="A172">
        <v>4</v>
      </c>
      <c r="B172">
        <v>-91.611999999999995</v>
      </c>
      <c r="C172">
        <v>4511</v>
      </c>
      <c r="D172">
        <v>1247000</v>
      </c>
      <c r="E172">
        <v>586</v>
      </c>
      <c r="F172" s="3">
        <v>597.90386254590976</v>
      </c>
    </row>
    <row r="173" spans="1:10">
      <c r="A173">
        <v>5</v>
      </c>
      <c r="B173">
        <v>-91.5</v>
      </c>
      <c r="C173">
        <v>4511</v>
      </c>
      <c r="D173">
        <v>1247000</v>
      </c>
      <c r="E173">
        <v>586</v>
      </c>
      <c r="F173" s="3">
        <v>599.88324064384938</v>
      </c>
    </row>
    <row r="174" spans="1:10">
      <c r="A174">
        <v>6</v>
      </c>
      <c r="B174">
        <v>-91.394000000000005</v>
      </c>
      <c r="C174">
        <v>4511</v>
      </c>
      <c r="D174">
        <v>1247000</v>
      </c>
      <c r="E174">
        <v>629</v>
      </c>
      <c r="F174" s="3">
        <v>601.96712531728303</v>
      </c>
    </row>
    <row r="175" spans="1:10">
      <c r="A175">
        <v>7</v>
      </c>
      <c r="B175">
        <v>-91.281000000000006</v>
      </c>
      <c r="C175">
        <v>4511</v>
      </c>
      <c r="D175">
        <v>1247000</v>
      </c>
      <c r="E175">
        <v>634</v>
      </c>
      <c r="F175" s="3">
        <v>604.70800131774445</v>
      </c>
    </row>
    <row r="176" spans="1:10">
      <c r="A176">
        <v>8</v>
      </c>
      <c r="B176">
        <v>-91.165000000000006</v>
      </c>
      <c r="C176">
        <v>4511</v>
      </c>
      <c r="D176">
        <v>1247000</v>
      </c>
      <c r="E176">
        <v>594</v>
      </c>
      <c r="F176" s="3">
        <v>608.70281783227426</v>
      </c>
    </row>
    <row r="177" spans="1:6">
      <c r="A177">
        <v>9</v>
      </c>
      <c r="B177">
        <v>-91.049000000000007</v>
      </c>
      <c r="C177">
        <v>4511</v>
      </c>
      <c r="D177">
        <v>1247000</v>
      </c>
      <c r="E177">
        <v>615</v>
      </c>
      <c r="F177" s="3">
        <v>615.02364067527787</v>
      </c>
    </row>
    <row r="178" spans="1:6">
      <c r="A178">
        <v>10</v>
      </c>
      <c r="B178">
        <v>-90.933999999999997</v>
      </c>
      <c r="C178">
        <v>4511</v>
      </c>
      <c r="D178">
        <v>1247000</v>
      </c>
      <c r="E178">
        <v>658</v>
      </c>
      <c r="F178" s="3">
        <v>625.28266991339171</v>
      </c>
    </row>
    <row r="179" spans="1:6">
      <c r="A179">
        <v>11</v>
      </c>
      <c r="B179">
        <v>-90.823999999999998</v>
      </c>
      <c r="C179">
        <v>4511</v>
      </c>
      <c r="D179">
        <v>1247000</v>
      </c>
      <c r="E179">
        <v>627</v>
      </c>
      <c r="F179" s="3">
        <v>640.76878770737369</v>
      </c>
    </row>
    <row r="180" spans="1:6">
      <c r="A180">
        <v>12</v>
      </c>
      <c r="B180">
        <v>-90.709000000000003</v>
      </c>
      <c r="C180">
        <v>4511</v>
      </c>
      <c r="D180">
        <v>1247000</v>
      </c>
      <c r="E180">
        <v>715</v>
      </c>
      <c r="F180" s="3">
        <v>664.83428491529457</v>
      </c>
    </row>
    <row r="181" spans="1:6">
      <c r="A181">
        <v>13</v>
      </c>
      <c r="B181">
        <v>-90.594999999999999</v>
      </c>
      <c r="C181">
        <v>4511</v>
      </c>
      <c r="D181">
        <v>1247000</v>
      </c>
      <c r="E181">
        <v>686</v>
      </c>
      <c r="F181" s="3">
        <v>697.57763424196389</v>
      </c>
    </row>
    <row r="182" spans="1:6">
      <c r="A182">
        <v>14</v>
      </c>
      <c r="B182">
        <v>-90.486999999999995</v>
      </c>
      <c r="C182">
        <v>4511</v>
      </c>
      <c r="D182">
        <v>1247000</v>
      </c>
      <c r="E182">
        <v>659</v>
      </c>
      <c r="F182" s="3">
        <v>735.72812377408036</v>
      </c>
    </row>
    <row r="183" spans="1:6">
      <c r="A183">
        <v>15</v>
      </c>
      <c r="B183">
        <v>-90.372</v>
      </c>
      <c r="C183">
        <v>4511</v>
      </c>
      <c r="D183">
        <v>1247000</v>
      </c>
      <c r="E183">
        <v>792</v>
      </c>
      <c r="F183" s="3">
        <v>780.10616703662231</v>
      </c>
    </row>
    <row r="184" spans="1:6">
      <c r="A184">
        <v>16</v>
      </c>
      <c r="B184">
        <v>-90.256</v>
      </c>
      <c r="C184">
        <v>4511</v>
      </c>
      <c r="D184">
        <v>1247000</v>
      </c>
      <c r="E184">
        <v>835</v>
      </c>
      <c r="F184" s="3">
        <v>822.03259587074558</v>
      </c>
    </row>
    <row r="185" spans="1:6">
      <c r="A185">
        <v>17</v>
      </c>
      <c r="B185">
        <v>-90.14</v>
      </c>
      <c r="C185">
        <v>4511</v>
      </c>
      <c r="D185">
        <v>1247000</v>
      </c>
      <c r="E185">
        <v>925</v>
      </c>
      <c r="F185" s="3">
        <v>852.97675545353036</v>
      </c>
    </row>
    <row r="186" spans="1:6">
      <c r="A186">
        <v>18</v>
      </c>
      <c r="B186">
        <v>-90.025000000000006</v>
      </c>
      <c r="C186">
        <v>4511</v>
      </c>
      <c r="D186">
        <v>1247000</v>
      </c>
      <c r="E186">
        <v>840</v>
      </c>
      <c r="F186" s="3">
        <v>866.17211809874993</v>
      </c>
    </row>
    <row r="187" spans="1:6">
      <c r="A187">
        <v>19</v>
      </c>
      <c r="B187">
        <v>-89.918999999999997</v>
      </c>
      <c r="C187">
        <v>4511</v>
      </c>
      <c r="D187">
        <v>1247000</v>
      </c>
      <c r="E187">
        <v>880</v>
      </c>
      <c r="F187" s="3">
        <v>860.45509496766988</v>
      </c>
    </row>
    <row r="188" spans="1:6">
      <c r="A188">
        <v>20</v>
      </c>
      <c r="B188">
        <v>-89.805999999999997</v>
      </c>
      <c r="C188">
        <v>4511</v>
      </c>
      <c r="D188">
        <v>1247000</v>
      </c>
      <c r="E188">
        <v>820</v>
      </c>
      <c r="F188" s="3">
        <v>837.24270775016441</v>
      </c>
    </row>
    <row r="189" spans="1:6">
      <c r="A189">
        <v>21</v>
      </c>
      <c r="B189">
        <v>-89.691000000000003</v>
      </c>
      <c r="C189">
        <v>4511</v>
      </c>
      <c r="D189">
        <v>1247000</v>
      </c>
      <c r="E189">
        <v>779</v>
      </c>
      <c r="F189" s="3">
        <v>801.24944400187019</v>
      </c>
    </row>
    <row r="190" spans="1:6">
      <c r="A190">
        <v>22</v>
      </c>
      <c r="B190">
        <v>-89.576999999999998</v>
      </c>
      <c r="C190">
        <v>4511</v>
      </c>
      <c r="D190">
        <v>1247000</v>
      </c>
      <c r="E190">
        <v>724</v>
      </c>
      <c r="F190" s="3">
        <v>760.96990995850456</v>
      </c>
    </row>
    <row r="191" spans="1:6">
      <c r="A191">
        <v>23</v>
      </c>
      <c r="B191">
        <v>-89.457999999999998</v>
      </c>
      <c r="C191">
        <v>4511</v>
      </c>
      <c r="D191">
        <v>1247000</v>
      </c>
      <c r="E191">
        <v>734</v>
      </c>
      <c r="F191" s="3">
        <v>721.6652864881695</v>
      </c>
    </row>
    <row r="192" spans="1:6">
      <c r="A192">
        <v>24</v>
      </c>
      <c r="B192">
        <v>-89.341999999999999</v>
      </c>
      <c r="C192">
        <v>4511</v>
      </c>
      <c r="D192">
        <v>1247000</v>
      </c>
      <c r="E192">
        <v>736</v>
      </c>
      <c r="F192" s="3">
        <v>690.91309805054175</v>
      </c>
    </row>
    <row r="193" spans="1:6">
      <c r="A193">
        <v>25</v>
      </c>
      <c r="B193">
        <v>-89.234999999999999</v>
      </c>
      <c r="C193">
        <v>4511</v>
      </c>
      <c r="D193">
        <v>1247000</v>
      </c>
      <c r="E193">
        <v>701</v>
      </c>
      <c r="F193" s="3">
        <v>670.66188607965125</v>
      </c>
    </row>
    <row r="194" spans="1:6">
      <c r="A194">
        <v>26</v>
      </c>
      <c r="B194">
        <v>-89.13</v>
      </c>
      <c r="C194">
        <v>4511</v>
      </c>
      <c r="D194">
        <v>1247000</v>
      </c>
      <c r="E194">
        <v>648</v>
      </c>
      <c r="F194" s="3">
        <v>657.83040823197325</v>
      </c>
    </row>
    <row r="195" spans="1:6">
      <c r="A195">
        <v>27</v>
      </c>
      <c r="B195">
        <v>-89.016000000000005</v>
      </c>
      <c r="C195">
        <v>4511</v>
      </c>
      <c r="D195">
        <v>1247000</v>
      </c>
      <c r="E195">
        <v>690</v>
      </c>
      <c r="F195" s="3">
        <v>650.10362629882616</v>
      </c>
    </row>
    <row r="196" spans="1:6">
      <c r="A196">
        <v>28</v>
      </c>
      <c r="B196">
        <v>-88.896000000000001</v>
      </c>
      <c r="C196">
        <v>4511</v>
      </c>
      <c r="D196">
        <v>1247000</v>
      </c>
      <c r="E196">
        <v>591</v>
      </c>
      <c r="F196" s="3">
        <v>646.70120288939108</v>
      </c>
    </row>
    <row r="197" spans="1:6">
      <c r="A197">
        <v>29</v>
      </c>
      <c r="B197">
        <v>-88.790999999999997</v>
      </c>
      <c r="C197">
        <v>4511</v>
      </c>
      <c r="D197">
        <v>1247000</v>
      </c>
      <c r="E197">
        <v>644</v>
      </c>
      <c r="F197" s="3">
        <v>646.1083576922673</v>
      </c>
    </row>
    <row r="198" spans="1:6">
      <c r="A198">
        <v>30</v>
      </c>
      <c r="B198">
        <v>-88.671999999999997</v>
      </c>
      <c r="C198">
        <v>4511</v>
      </c>
      <c r="D198">
        <v>1247000</v>
      </c>
      <c r="E198">
        <v>639</v>
      </c>
      <c r="F198" s="3">
        <v>646.86380263478634</v>
      </c>
    </row>
    <row r="199" spans="1:6">
      <c r="A199">
        <v>31</v>
      </c>
      <c r="B199">
        <v>-88.56</v>
      </c>
      <c r="C199">
        <v>4511</v>
      </c>
      <c r="D199">
        <v>1247000</v>
      </c>
      <c r="E199">
        <v>652</v>
      </c>
      <c r="F199" s="3">
        <v>648.24919418888953</v>
      </c>
    </row>
    <row r="200" spans="1:6">
      <c r="A200">
        <v>32</v>
      </c>
      <c r="B200">
        <v>-88.451999999999998</v>
      </c>
      <c r="C200">
        <v>4511</v>
      </c>
      <c r="D200">
        <v>1247000</v>
      </c>
      <c r="E200">
        <v>669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59</v>
      </c>
      <c r="B218" t="s">
        <v>38</v>
      </c>
      <c r="C218" t="s">
        <v>41</v>
      </c>
      <c r="D218" t="s">
        <v>58</v>
      </c>
      <c r="E218" t="s">
        <v>57</v>
      </c>
      <c r="F218" t="s">
        <v>78</v>
      </c>
    </row>
    <row r="219" spans="1:10">
      <c r="A219">
        <v>1</v>
      </c>
      <c r="B219">
        <v>-91.947999999999993</v>
      </c>
      <c r="C219">
        <v>4516</v>
      </c>
      <c r="D219">
        <v>1247000</v>
      </c>
      <c r="E219">
        <v>457</v>
      </c>
      <c r="J219" t="s">
        <v>93</v>
      </c>
    </row>
    <row r="220" spans="1:10">
      <c r="A220">
        <v>2</v>
      </c>
      <c r="B220">
        <v>-91.838999999999999</v>
      </c>
      <c r="C220">
        <v>4516</v>
      </c>
      <c r="D220">
        <v>1247000</v>
      </c>
      <c r="E220">
        <v>517</v>
      </c>
    </row>
    <row r="221" spans="1:10">
      <c r="A221">
        <v>3</v>
      </c>
      <c r="B221">
        <v>-91.724000000000004</v>
      </c>
      <c r="C221">
        <v>4516</v>
      </c>
      <c r="D221">
        <v>1247000</v>
      </c>
      <c r="E221">
        <v>524</v>
      </c>
      <c r="F221" s="3">
        <v>574.10498209673278</v>
      </c>
    </row>
    <row r="222" spans="1:10">
      <c r="A222">
        <v>4</v>
      </c>
      <c r="B222">
        <v>-91.611999999999995</v>
      </c>
      <c r="C222">
        <v>4516</v>
      </c>
      <c r="D222">
        <v>1247000</v>
      </c>
      <c r="E222">
        <v>610</v>
      </c>
      <c r="F222" s="3">
        <v>577.85422406566329</v>
      </c>
    </row>
    <row r="223" spans="1:10">
      <c r="A223">
        <v>5</v>
      </c>
      <c r="B223">
        <v>-91.5</v>
      </c>
      <c r="C223">
        <v>4516</v>
      </c>
      <c r="D223">
        <v>1247000</v>
      </c>
      <c r="E223">
        <v>596</v>
      </c>
      <c r="F223" s="3">
        <v>581.98714638773072</v>
      </c>
    </row>
    <row r="224" spans="1:10">
      <c r="A224">
        <v>6</v>
      </c>
      <c r="B224">
        <v>-91.394000000000005</v>
      </c>
      <c r="C224">
        <v>4516</v>
      </c>
      <c r="D224">
        <v>1247000</v>
      </c>
      <c r="E224">
        <v>597</v>
      </c>
      <c r="F224" s="3">
        <v>586.58538185681425</v>
      </c>
    </row>
    <row r="225" spans="1:6">
      <c r="A225">
        <v>7</v>
      </c>
      <c r="B225">
        <v>-91.281000000000006</v>
      </c>
      <c r="C225">
        <v>4516</v>
      </c>
      <c r="D225">
        <v>1247000</v>
      </c>
      <c r="E225">
        <v>603</v>
      </c>
      <c r="F225" s="3">
        <v>592.81618250292877</v>
      </c>
    </row>
    <row r="226" spans="1:6">
      <c r="A226">
        <v>8</v>
      </c>
      <c r="B226">
        <v>-91.165000000000006</v>
      </c>
      <c r="C226">
        <v>4516</v>
      </c>
      <c r="D226">
        <v>1247000</v>
      </c>
      <c r="E226">
        <v>603</v>
      </c>
      <c r="F226" s="3">
        <v>601.60547596142055</v>
      </c>
    </row>
    <row r="227" spans="1:6">
      <c r="A227">
        <v>9</v>
      </c>
      <c r="B227">
        <v>-91.049000000000007</v>
      </c>
      <c r="C227">
        <v>4516</v>
      </c>
      <c r="D227">
        <v>1247000</v>
      </c>
      <c r="E227">
        <v>635</v>
      </c>
      <c r="F227" s="3">
        <v>614.15529138982765</v>
      </c>
    </row>
    <row r="228" spans="1:6">
      <c r="A228">
        <v>10</v>
      </c>
      <c r="B228">
        <v>-90.933999999999997</v>
      </c>
      <c r="C228">
        <v>4516</v>
      </c>
      <c r="D228">
        <v>1247000</v>
      </c>
      <c r="E228">
        <v>611</v>
      </c>
      <c r="F228" s="3">
        <v>631.79895572221233</v>
      </c>
    </row>
    <row r="229" spans="1:6">
      <c r="A229">
        <v>11</v>
      </c>
      <c r="B229">
        <v>-90.823999999999998</v>
      </c>
      <c r="C229">
        <v>4516</v>
      </c>
      <c r="D229">
        <v>1247000</v>
      </c>
      <c r="E229">
        <v>651</v>
      </c>
      <c r="F229" s="3">
        <v>654.68692227135546</v>
      </c>
    </row>
    <row r="230" spans="1:6">
      <c r="A230">
        <v>12</v>
      </c>
      <c r="B230">
        <v>-90.709000000000003</v>
      </c>
      <c r="C230">
        <v>4516</v>
      </c>
      <c r="D230">
        <v>1247000</v>
      </c>
      <c r="E230">
        <v>685</v>
      </c>
      <c r="F230" s="3">
        <v>685.35787588900541</v>
      </c>
    </row>
    <row r="231" spans="1:6">
      <c r="A231">
        <v>13</v>
      </c>
      <c r="B231">
        <v>-90.594999999999999</v>
      </c>
      <c r="C231">
        <v>4516</v>
      </c>
      <c r="D231">
        <v>1247000</v>
      </c>
      <c r="E231">
        <v>675</v>
      </c>
      <c r="F231" s="3">
        <v>721.67409699728341</v>
      </c>
    </row>
    <row r="232" spans="1:6">
      <c r="A232">
        <v>14</v>
      </c>
      <c r="B232">
        <v>-90.486999999999995</v>
      </c>
      <c r="C232">
        <v>4516</v>
      </c>
      <c r="D232">
        <v>1247000</v>
      </c>
      <c r="E232">
        <v>763</v>
      </c>
      <c r="F232" s="3">
        <v>759.1324118921043</v>
      </c>
    </row>
    <row r="233" spans="1:6">
      <c r="A233">
        <v>15</v>
      </c>
      <c r="B233">
        <v>-90.372</v>
      </c>
      <c r="C233">
        <v>4516</v>
      </c>
      <c r="D233">
        <v>1247000</v>
      </c>
      <c r="E233">
        <v>850</v>
      </c>
      <c r="F233" s="3">
        <v>798.13045094289657</v>
      </c>
    </row>
    <row r="234" spans="1:6">
      <c r="A234">
        <v>16</v>
      </c>
      <c r="B234">
        <v>-90.256</v>
      </c>
      <c r="C234">
        <v>4516</v>
      </c>
      <c r="D234">
        <v>1247000</v>
      </c>
      <c r="E234">
        <v>831</v>
      </c>
      <c r="F234" s="3">
        <v>831.19440691051909</v>
      </c>
    </row>
    <row r="235" spans="1:6">
      <c r="A235">
        <v>17</v>
      </c>
      <c r="B235">
        <v>-90.14</v>
      </c>
      <c r="C235">
        <v>4516</v>
      </c>
      <c r="D235">
        <v>1247000</v>
      </c>
      <c r="E235">
        <v>870</v>
      </c>
      <c r="F235" s="3">
        <v>852.7499159335116</v>
      </c>
    </row>
    <row r="236" spans="1:6">
      <c r="A236">
        <v>18</v>
      </c>
      <c r="B236">
        <v>-90.025000000000006</v>
      </c>
      <c r="C236">
        <v>4516</v>
      </c>
      <c r="D236">
        <v>1247000</v>
      </c>
      <c r="E236">
        <v>850</v>
      </c>
      <c r="F236" s="3">
        <v>859.35582377968785</v>
      </c>
    </row>
    <row r="237" spans="1:6">
      <c r="A237">
        <v>19</v>
      </c>
      <c r="B237">
        <v>-89.918999999999997</v>
      </c>
      <c r="C237">
        <v>4516</v>
      </c>
      <c r="D237">
        <v>1247000</v>
      </c>
      <c r="E237">
        <v>860</v>
      </c>
      <c r="F237" s="3">
        <v>851.85088685187281</v>
      </c>
    </row>
    <row r="238" spans="1:6">
      <c r="A238">
        <v>20</v>
      </c>
      <c r="B238">
        <v>-89.805999999999997</v>
      </c>
      <c r="C238">
        <v>4516</v>
      </c>
      <c r="D238">
        <v>1247000</v>
      </c>
      <c r="E238">
        <v>817</v>
      </c>
      <c r="F238" s="3">
        <v>831.51603139467318</v>
      </c>
    </row>
    <row r="239" spans="1:6">
      <c r="A239">
        <v>21</v>
      </c>
      <c r="B239">
        <v>-89.691000000000003</v>
      </c>
      <c r="C239">
        <v>4516</v>
      </c>
      <c r="D239">
        <v>1247000</v>
      </c>
      <c r="E239">
        <v>754</v>
      </c>
      <c r="F239" s="3">
        <v>802.03291546983417</v>
      </c>
    </row>
    <row r="240" spans="1:6">
      <c r="A240">
        <v>22</v>
      </c>
      <c r="B240">
        <v>-89.576999999999998</v>
      </c>
      <c r="C240">
        <v>4516</v>
      </c>
      <c r="D240">
        <v>1247000</v>
      </c>
      <c r="E240">
        <v>777</v>
      </c>
      <c r="F240" s="3">
        <v>769.35082225766587</v>
      </c>
    </row>
    <row r="241" spans="1:6">
      <c r="A241">
        <v>23</v>
      </c>
      <c r="B241">
        <v>-89.457999999999998</v>
      </c>
      <c r="C241">
        <v>4516</v>
      </c>
      <c r="D241">
        <v>1247000</v>
      </c>
      <c r="E241">
        <v>775</v>
      </c>
      <c r="F241" s="3">
        <v>736.82999823785372</v>
      </c>
    </row>
    <row r="242" spans="1:6">
      <c r="A242">
        <v>24</v>
      </c>
      <c r="B242">
        <v>-89.341999999999999</v>
      </c>
      <c r="C242">
        <v>4516</v>
      </c>
      <c r="D242">
        <v>1247000</v>
      </c>
      <c r="E242">
        <v>698</v>
      </c>
      <c r="F242" s="3">
        <v>710.34430718717113</v>
      </c>
    </row>
    <row r="243" spans="1:6">
      <c r="A243">
        <v>25</v>
      </c>
      <c r="B243">
        <v>-89.234999999999999</v>
      </c>
      <c r="C243">
        <v>4516</v>
      </c>
      <c r="D243">
        <v>1247000</v>
      </c>
      <c r="E243">
        <v>706</v>
      </c>
      <c r="F243" s="3">
        <v>691.96850029213408</v>
      </c>
    </row>
    <row r="244" spans="1:6">
      <c r="A244">
        <v>26</v>
      </c>
      <c r="B244">
        <v>-89.13</v>
      </c>
      <c r="C244">
        <v>4516</v>
      </c>
      <c r="D244">
        <v>1247000</v>
      </c>
      <c r="E244">
        <v>703</v>
      </c>
      <c r="F244" s="3">
        <v>679.64311364268963</v>
      </c>
    </row>
    <row r="245" spans="1:6">
      <c r="A245">
        <v>27</v>
      </c>
      <c r="B245">
        <v>-89.016000000000005</v>
      </c>
      <c r="C245">
        <v>4516</v>
      </c>
      <c r="D245">
        <v>1247000</v>
      </c>
      <c r="E245">
        <v>688</v>
      </c>
      <c r="F245" s="3">
        <v>671.79497688842775</v>
      </c>
    </row>
    <row r="246" spans="1:6">
      <c r="A246">
        <v>28</v>
      </c>
      <c r="B246">
        <v>-88.896000000000001</v>
      </c>
      <c r="C246">
        <v>4516</v>
      </c>
      <c r="D246">
        <v>1247000</v>
      </c>
      <c r="E246">
        <v>678</v>
      </c>
      <c r="F246" s="3">
        <v>668.2656776013805</v>
      </c>
    </row>
    <row r="247" spans="1:6">
      <c r="A247">
        <v>29</v>
      </c>
      <c r="B247">
        <v>-88.790999999999997</v>
      </c>
      <c r="C247">
        <v>4516</v>
      </c>
      <c r="D247">
        <v>1247000</v>
      </c>
      <c r="E247">
        <v>621</v>
      </c>
      <c r="F247" s="3">
        <v>667.90042572391405</v>
      </c>
    </row>
    <row r="248" spans="1:6">
      <c r="A248">
        <v>30</v>
      </c>
      <c r="B248">
        <v>-88.671999999999997</v>
      </c>
      <c r="C248">
        <v>4516</v>
      </c>
      <c r="D248">
        <v>1247000</v>
      </c>
      <c r="E248">
        <v>670</v>
      </c>
      <c r="F248" s="3">
        <v>669.38345737915051</v>
      </c>
    </row>
    <row r="249" spans="1:6">
      <c r="A249">
        <v>31</v>
      </c>
      <c r="B249">
        <v>-88.56</v>
      </c>
      <c r="C249">
        <v>4516</v>
      </c>
      <c r="D249">
        <v>1247000</v>
      </c>
      <c r="E249">
        <v>671</v>
      </c>
      <c r="F249" s="3">
        <v>671.83490438911576</v>
      </c>
    </row>
    <row r="250" spans="1:6">
      <c r="A250">
        <v>32</v>
      </c>
      <c r="B250">
        <v>-88.451999999999998</v>
      </c>
      <c r="C250">
        <v>4516</v>
      </c>
      <c r="D250">
        <v>1247000</v>
      </c>
      <c r="E250">
        <v>671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59</v>
      </c>
      <c r="B268" t="s">
        <v>38</v>
      </c>
      <c r="C268" t="s">
        <v>41</v>
      </c>
      <c r="D268" t="s">
        <v>58</v>
      </c>
      <c r="E268" t="s">
        <v>57</v>
      </c>
      <c r="F268" t="s">
        <v>78</v>
      </c>
    </row>
    <row r="269" spans="1:10">
      <c r="A269">
        <v>1</v>
      </c>
      <c r="B269">
        <v>-91.947999999999993</v>
      </c>
      <c r="C269">
        <v>4520</v>
      </c>
      <c r="D269">
        <v>1247000</v>
      </c>
      <c r="E269">
        <v>535</v>
      </c>
      <c r="J269" t="s">
        <v>94</v>
      </c>
    </row>
    <row r="270" spans="1:10">
      <c r="A270">
        <v>2</v>
      </c>
      <c r="B270">
        <v>-91.838999999999999</v>
      </c>
      <c r="C270">
        <v>4520</v>
      </c>
      <c r="D270">
        <v>1247000</v>
      </c>
      <c r="E270">
        <v>509</v>
      </c>
    </row>
    <row r="271" spans="1:10">
      <c r="A271">
        <v>3</v>
      </c>
      <c r="B271">
        <v>-91.724000000000004</v>
      </c>
      <c r="C271">
        <v>4520</v>
      </c>
      <c r="D271">
        <v>1247000</v>
      </c>
      <c r="E271">
        <v>552</v>
      </c>
      <c r="F271" s="3">
        <v>569.08537184376405</v>
      </c>
    </row>
    <row r="272" spans="1:10">
      <c r="A272">
        <v>4</v>
      </c>
      <c r="B272">
        <v>-91.611999999999995</v>
      </c>
      <c r="C272">
        <v>4520</v>
      </c>
      <c r="D272">
        <v>1247000</v>
      </c>
      <c r="E272">
        <v>543</v>
      </c>
      <c r="F272" s="3">
        <v>573.56035358398719</v>
      </c>
    </row>
    <row r="273" spans="1:6">
      <c r="A273">
        <v>5</v>
      </c>
      <c r="B273">
        <v>-91.5</v>
      </c>
      <c r="C273">
        <v>4520</v>
      </c>
      <c r="D273">
        <v>1247000</v>
      </c>
      <c r="E273">
        <v>568</v>
      </c>
      <c r="F273" s="3">
        <v>578.24418373613764</v>
      </c>
    </row>
    <row r="274" spans="1:6">
      <c r="A274">
        <v>6</v>
      </c>
      <c r="B274">
        <v>-91.394000000000005</v>
      </c>
      <c r="C274">
        <v>4520</v>
      </c>
      <c r="D274">
        <v>1247000</v>
      </c>
      <c r="E274">
        <v>583</v>
      </c>
      <c r="F274" s="3">
        <v>583.09897318627895</v>
      </c>
    </row>
    <row r="275" spans="1:6">
      <c r="A275">
        <v>7</v>
      </c>
      <c r="B275">
        <v>-91.281000000000006</v>
      </c>
      <c r="C275">
        <v>4520</v>
      </c>
      <c r="D275">
        <v>1247000</v>
      </c>
      <c r="E275">
        <v>597</v>
      </c>
      <c r="F275" s="3">
        <v>589.18900165619129</v>
      </c>
    </row>
    <row r="276" spans="1:6">
      <c r="A276">
        <v>8</v>
      </c>
      <c r="B276">
        <v>-91.165000000000006</v>
      </c>
      <c r="C276">
        <v>4520</v>
      </c>
      <c r="D276">
        <v>1247000</v>
      </c>
      <c r="E276">
        <v>634</v>
      </c>
      <c r="F276" s="3">
        <v>597.2734650799008</v>
      </c>
    </row>
    <row r="277" spans="1:6">
      <c r="A277">
        <v>9</v>
      </c>
      <c r="B277">
        <v>-91.049000000000007</v>
      </c>
      <c r="C277">
        <v>4520</v>
      </c>
      <c r="D277">
        <v>1247000</v>
      </c>
      <c r="E277">
        <v>655</v>
      </c>
      <c r="F277" s="3">
        <v>608.54240165980536</v>
      </c>
    </row>
    <row r="278" spans="1:6">
      <c r="A278">
        <v>10</v>
      </c>
      <c r="B278">
        <v>-90.933999999999997</v>
      </c>
      <c r="C278">
        <v>4520</v>
      </c>
      <c r="D278">
        <v>1247000</v>
      </c>
      <c r="E278">
        <v>646</v>
      </c>
      <c r="F278" s="3">
        <v>624.54707940352876</v>
      </c>
    </row>
    <row r="279" spans="1:6">
      <c r="A279">
        <v>11</v>
      </c>
      <c r="B279">
        <v>-90.823999999999998</v>
      </c>
      <c r="C279">
        <v>4520</v>
      </c>
      <c r="D279">
        <v>1247000</v>
      </c>
      <c r="E279">
        <v>619</v>
      </c>
      <c r="F279" s="3">
        <v>645.93395867631659</v>
      </c>
    </row>
    <row r="280" spans="1:6">
      <c r="A280">
        <v>12</v>
      </c>
      <c r="B280">
        <v>-90.709000000000003</v>
      </c>
      <c r="C280">
        <v>4520</v>
      </c>
      <c r="D280">
        <v>1247000</v>
      </c>
      <c r="E280">
        <v>695</v>
      </c>
      <c r="F280" s="3">
        <v>675.69380371791431</v>
      </c>
    </row>
    <row r="281" spans="1:6">
      <c r="A281">
        <v>13</v>
      </c>
      <c r="B281">
        <v>-90.594999999999999</v>
      </c>
      <c r="C281">
        <v>4520</v>
      </c>
      <c r="D281">
        <v>1247000</v>
      </c>
      <c r="E281">
        <v>677</v>
      </c>
      <c r="F281" s="3">
        <v>712.30501505355733</v>
      </c>
    </row>
    <row r="282" spans="1:6">
      <c r="A282">
        <v>14</v>
      </c>
      <c r="B282">
        <v>-90.486999999999995</v>
      </c>
      <c r="C282">
        <v>4520</v>
      </c>
      <c r="D282">
        <v>1247000</v>
      </c>
      <c r="E282">
        <v>771</v>
      </c>
      <c r="F282" s="3">
        <v>751.31937560286769</v>
      </c>
    </row>
    <row r="283" spans="1:6">
      <c r="A283">
        <v>15</v>
      </c>
      <c r="B283">
        <v>-90.372</v>
      </c>
      <c r="C283">
        <v>4520</v>
      </c>
      <c r="D283">
        <v>1247000</v>
      </c>
      <c r="E283">
        <v>775</v>
      </c>
      <c r="F283" s="3">
        <v>792.99154827422694</v>
      </c>
    </row>
    <row r="284" spans="1:6">
      <c r="A284">
        <v>16</v>
      </c>
      <c r="B284">
        <v>-90.256</v>
      </c>
      <c r="C284">
        <v>4520</v>
      </c>
      <c r="D284">
        <v>1247000</v>
      </c>
      <c r="E284">
        <v>805</v>
      </c>
      <c r="F284" s="3">
        <v>828.9283889495631</v>
      </c>
    </row>
    <row r="285" spans="1:6">
      <c r="A285">
        <v>17</v>
      </c>
      <c r="B285">
        <v>-90.14</v>
      </c>
      <c r="C285">
        <v>4520</v>
      </c>
      <c r="D285">
        <v>1247000</v>
      </c>
      <c r="E285">
        <v>912</v>
      </c>
      <c r="F285" s="3">
        <v>852.44701121361402</v>
      </c>
    </row>
    <row r="286" spans="1:6">
      <c r="A286">
        <v>18</v>
      </c>
      <c r="B286">
        <v>-90.025000000000006</v>
      </c>
      <c r="C286">
        <v>4520</v>
      </c>
      <c r="D286">
        <v>1247000</v>
      </c>
      <c r="E286">
        <v>850</v>
      </c>
      <c r="F286" s="3">
        <v>859.38546103877047</v>
      </c>
    </row>
    <row r="287" spans="1:6">
      <c r="A287">
        <v>19</v>
      </c>
      <c r="B287">
        <v>-89.918999999999997</v>
      </c>
      <c r="C287">
        <v>4520</v>
      </c>
      <c r="D287">
        <v>1247000</v>
      </c>
      <c r="E287">
        <v>843</v>
      </c>
      <c r="F287" s="3">
        <v>850.78698284822553</v>
      </c>
    </row>
    <row r="288" spans="1:6">
      <c r="A288">
        <v>20</v>
      </c>
      <c r="B288">
        <v>-89.805999999999997</v>
      </c>
      <c r="C288">
        <v>4520</v>
      </c>
      <c r="D288">
        <v>1247000</v>
      </c>
      <c r="E288">
        <v>812</v>
      </c>
      <c r="F288" s="3">
        <v>828.51492349114267</v>
      </c>
    </row>
    <row r="289" spans="1:6">
      <c r="A289">
        <v>21</v>
      </c>
      <c r="B289">
        <v>-89.691000000000003</v>
      </c>
      <c r="C289">
        <v>4520</v>
      </c>
      <c r="D289">
        <v>1247000</v>
      </c>
      <c r="E289">
        <v>836</v>
      </c>
      <c r="F289" s="3">
        <v>797.36944693069165</v>
      </c>
    </row>
    <row r="290" spans="1:6">
      <c r="A290">
        <v>22</v>
      </c>
      <c r="B290">
        <v>-89.576999999999998</v>
      </c>
      <c r="C290">
        <v>4520</v>
      </c>
      <c r="D290">
        <v>1247000</v>
      </c>
      <c r="E290">
        <v>741</v>
      </c>
      <c r="F290" s="3">
        <v>764.35789002825175</v>
      </c>
    </row>
    <row r="291" spans="1:6">
      <c r="A291">
        <v>23</v>
      </c>
      <c r="B291">
        <v>-89.457999999999998</v>
      </c>
      <c r="C291">
        <v>4520</v>
      </c>
      <c r="D291">
        <v>1247000</v>
      </c>
      <c r="E291">
        <v>743</v>
      </c>
      <c r="F291" s="3">
        <v>733.38398881296087</v>
      </c>
    </row>
    <row r="292" spans="1:6">
      <c r="A292">
        <v>24</v>
      </c>
      <c r="B292">
        <v>-89.341999999999999</v>
      </c>
      <c r="C292">
        <v>4520</v>
      </c>
      <c r="D292">
        <v>1247000</v>
      </c>
      <c r="E292">
        <v>695</v>
      </c>
      <c r="F292" s="3">
        <v>710.04632028018136</v>
      </c>
    </row>
    <row r="293" spans="1:6">
      <c r="A293">
        <v>25</v>
      </c>
      <c r="B293">
        <v>-89.234999999999999</v>
      </c>
      <c r="C293">
        <v>4520</v>
      </c>
      <c r="D293">
        <v>1247000</v>
      </c>
      <c r="E293">
        <v>704</v>
      </c>
      <c r="F293" s="3">
        <v>695.41847509933757</v>
      </c>
    </row>
    <row r="294" spans="1:6">
      <c r="A294">
        <v>26</v>
      </c>
      <c r="B294">
        <v>-89.13</v>
      </c>
      <c r="C294">
        <v>4520</v>
      </c>
      <c r="D294">
        <v>1247000</v>
      </c>
      <c r="E294">
        <v>657</v>
      </c>
      <c r="F294" s="3">
        <v>686.94207622471765</v>
      </c>
    </row>
    <row r="295" spans="1:6">
      <c r="A295">
        <v>27</v>
      </c>
      <c r="B295">
        <v>-89.016000000000005</v>
      </c>
      <c r="C295">
        <v>4520</v>
      </c>
      <c r="D295">
        <v>1247000</v>
      </c>
      <c r="E295">
        <v>704</v>
      </c>
      <c r="F295" s="3">
        <v>682.92654210270155</v>
      </c>
    </row>
    <row r="296" spans="1:6">
      <c r="A296">
        <v>28</v>
      </c>
      <c r="B296">
        <v>-88.896000000000001</v>
      </c>
      <c r="C296">
        <v>4520</v>
      </c>
      <c r="D296">
        <v>1247000</v>
      </c>
      <c r="E296">
        <v>713</v>
      </c>
      <c r="F296" s="3">
        <v>682.71493803501176</v>
      </c>
    </row>
    <row r="297" spans="1:6">
      <c r="A297">
        <v>29</v>
      </c>
      <c r="B297">
        <v>-88.790999999999997</v>
      </c>
      <c r="C297">
        <v>4520</v>
      </c>
      <c r="D297">
        <v>1247000</v>
      </c>
      <c r="E297">
        <v>655</v>
      </c>
      <c r="F297" s="3">
        <v>684.60688776464804</v>
      </c>
    </row>
    <row r="298" spans="1:6">
      <c r="A298">
        <v>30</v>
      </c>
      <c r="B298">
        <v>-88.671999999999997</v>
      </c>
      <c r="C298">
        <v>4520</v>
      </c>
      <c r="D298">
        <v>1247000</v>
      </c>
      <c r="E298">
        <v>725</v>
      </c>
      <c r="F298" s="3">
        <v>688.04058131042359</v>
      </c>
    </row>
    <row r="299" spans="1:6">
      <c r="A299">
        <v>31</v>
      </c>
      <c r="B299">
        <v>-88.56</v>
      </c>
      <c r="C299">
        <v>4520</v>
      </c>
      <c r="D299">
        <v>1247000</v>
      </c>
      <c r="E299">
        <v>659</v>
      </c>
      <c r="F299" s="3">
        <v>691.90890678394305</v>
      </c>
    </row>
    <row r="300" spans="1:6">
      <c r="A300">
        <v>32</v>
      </c>
      <c r="B300">
        <v>-88.451999999999998</v>
      </c>
      <c r="C300">
        <v>4520</v>
      </c>
      <c r="D300">
        <v>1247000</v>
      </c>
      <c r="E300">
        <v>681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59</v>
      </c>
      <c r="B318" t="s">
        <v>38</v>
      </c>
      <c r="C318" t="s">
        <v>41</v>
      </c>
      <c r="D318" t="s">
        <v>58</v>
      </c>
      <c r="E318" t="s">
        <v>57</v>
      </c>
      <c r="F318" t="s">
        <v>78</v>
      </c>
    </row>
    <row r="319" spans="1:10">
      <c r="A319">
        <v>1</v>
      </c>
      <c r="B319">
        <v>-91.947999999999993</v>
      </c>
      <c r="C319">
        <v>4528</v>
      </c>
      <c r="D319">
        <v>1247000</v>
      </c>
      <c r="E319">
        <v>506</v>
      </c>
      <c r="J319" t="s">
        <v>95</v>
      </c>
    </row>
    <row r="320" spans="1:10">
      <c r="A320">
        <v>2</v>
      </c>
      <c r="B320">
        <v>-91.838999999999999</v>
      </c>
      <c r="C320">
        <v>4528</v>
      </c>
      <c r="D320">
        <v>1247000</v>
      </c>
      <c r="E320">
        <v>517</v>
      </c>
    </row>
    <row r="321" spans="1:6">
      <c r="A321">
        <v>3</v>
      </c>
      <c r="B321">
        <v>-91.724000000000004</v>
      </c>
      <c r="C321">
        <v>4528</v>
      </c>
      <c r="D321">
        <v>1247000</v>
      </c>
      <c r="E321">
        <v>551</v>
      </c>
      <c r="F321" s="3">
        <v>558.85579136715876</v>
      </c>
    </row>
    <row r="322" spans="1:6">
      <c r="A322">
        <v>4</v>
      </c>
      <c r="B322">
        <v>-91.611999999999995</v>
      </c>
      <c r="C322">
        <v>4528</v>
      </c>
      <c r="D322">
        <v>1247000</v>
      </c>
      <c r="E322">
        <v>546</v>
      </c>
      <c r="F322" s="3">
        <v>564.97562844290803</v>
      </c>
    </row>
    <row r="323" spans="1:6">
      <c r="A323">
        <v>5</v>
      </c>
      <c r="B323">
        <v>-91.5</v>
      </c>
      <c r="C323">
        <v>4528</v>
      </c>
      <c r="D323">
        <v>1247000</v>
      </c>
      <c r="E323">
        <v>551</v>
      </c>
      <c r="F323" s="3">
        <v>572.08815978174459</v>
      </c>
    </row>
    <row r="324" spans="1:6">
      <c r="A324">
        <v>6</v>
      </c>
      <c r="B324">
        <v>-91.394000000000005</v>
      </c>
      <c r="C324">
        <v>4528</v>
      </c>
      <c r="D324">
        <v>1247000</v>
      </c>
      <c r="E324">
        <v>601</v>
      </c>
      <c r="F324" s="3">
        <v>580.32038422508788</v>
      </c>
    </row>
    <row r="325" spans="1:6">
      <c r="A325">
        <v>7</v>
      </c>
      <c r="B325">
        <v>-91.281000000000006</v>
      </c>
      <c r="C325">
        <v>4528</v>
      </c>
      <c r="D325">
        <v>1247000</v>
      </c>
      <c r="E325">
        <v>595</v>
      </c>
      <c r="F325" s="3">
        <v>591.54565744624597</v>
      </c>
    </row>
    <row r="326" spans="1:6">
      <c r="A326">
        <v>8</v>
      </c>
      <c r="B326">
        <v>-91.165000000000006</v>
      </c>
      <c r="C326">
        <v>4528</v>
      </c>
      <c r="D326">
        <v>1247000</v>
      </c>
      <c r="E326">
        <v>627</v>
      </c>
      <c r="F326" s="3">
        <v>606.76937231666898</v>
      </c>
    </row>
    <row r="327" spans="1:6">
      <c r="A327">
        <v>9</v>
      </c>
      <c r="B327">
        <v>-91.049000000000007</v>
      </c>
      <c r="C327">
        <v>4528</v>
      </c>
      <c r="D327">
        <v>1247000</v>
      </c>
      <c r="E327">
        <v>671</v>
      </c>
      <c r="F327" s="3">
        <v>626.81379765544159</v>
      </c>
    </row>
    <row r="328" spans="1:6">
      <c r="A328">
        <v>10</v>
      </c>
      <c r="B328">
        <v>-90.933999999999997</v>
      </c>
      <c r="C328">
        <v>4528</v>
      </c>
      <c r="D328">
        <v>1247000</v>
      </c>
      <c r="E328">
        <v>665</v>
      </c>
      <c r="F328" s="3">
        <v>652.11018169330634</v>
      </c>
    </row>
    <row r="329" spans="1:6">
      <c r="A329">
        <v>11</v>
      </c>
      <c r="B329">
        <v>-90.823999999999998</v>
      </c>
      <c r="C329">
        <v>4528</v>
      </c>
      <c r="D329">
        <v>1247000</v>
      </c>
      <c r="E329">
        <v>673</v>
      </c>
      <c r="F329" s="3">
        <v>681.21523355896716</v>
      </c>
    </row>
    <row r="330" spans="1:6">
      <c r="A330">
        <v>12</v>
      </c>
      <c r="B330">
        <v>-90.709000000000003</v>
      </c>
      <c r="C330">
        <v>4528</v>
      </c>
      <c r="D330">
        <v>1247000</v>
      </c>
      <c r="E330">
        <v>716</v>
      </c>
      <c r="F330" s="3">
        <v>715.48073840144207</v>
      </c>
    </row>
    <row r="331" spans="1:6">
      <c r="A331">
        <v>13</v>
      </c>
      <c r="B331">
        <v>-90.594999999999999</v>
      </c>
      <c r="C331">
        <v>4528</v>
      </c>
      <c r="D331">
        <v>1247000</v>
      </c>
      <c r="E331">
        <v>700</v>
      </c>
      <c r="F331" s="3">
        <v>750.74758850605565</v>
      </c>
    </row>
    <row r="332" spans="1:6">
      <c r="A332">
        <v>14</v>
      </c>
      <c r="B332">
        <v>-90.486999999999995</v>
      </c>
      <c r="C332">
        <v>4528</v>
      </c>
      <c r="D332">
        <v>1247000</v>
      </c>
      <c r="E332">
        <v>782</v>
      </c>
      <c r="F332" s="3">
        <v>782.07764458644056</v>
      </c>
    </row>
    <row r="333" spans="1:6">
      <c r="A333">
        <v>15</v>
      </c>
      <c r="B333">
        <v>-90.372</v>
      </c>
      <c r="C333">
        <v>4528</v>
      </c>
      <c r="D333">
        <v>1247000</v>
      </c>
      <c r="E333">
        <v>810</v>
      </c>
      <c r="F333" s="3">
        <v>809.32943533878438</v>
      </c>
    </row>
    <row r="334" spans="1:6">
      <c r="A334">
        <v>16</v>
      </c>
      <c r="B334">
        <v>-90.256</v>
      </c>
      <c r="C334">
        <v>4528</v>
      </c>
      <c r="D334">
        <v>1247000</v>
      </c>
      <c r="E334">
        <v>831</v>
      </c>
      <c r="F334" s="3">
        <v>826.88151500350898</v>
      </c>
    </row>
    <row r="335" spans="1:6">
      <c r="A335">
        <v>17</v>
      </c>
      <c r="B335">
        <v>-90.14</v>
      </c>
      <c r="C335">
        <v>4528</v>
      </c>
      <c r="D335">
        <v>1247000</v>
      </c>
      <c r="E335">
        <v>854</v>
      </c>
      <c r="F335" s="3">
        <v>832.29315231830299</v>
      </c>
    </row>
    <row r="336" spans="1:6">
      <c r="A336">
        <v>18</v>
      </c>
      <c r="B336">
        <v>-90.025000000000006</v>
      </c>
      <c r="C336">
        <v>4528</v>
      </c>
      <c r="D336">
        <v>1247000</v>
      </c>
      <c r="E336">
        <v>834</v>
      </c>
      <c r="F336" s="3">
        <v>825.63248287515648</v>
      </c>
    </row>
    <row r="337" spans="1:6">
      <c r="A337">
        <v>19</v>
      </c>
      <c r="B337">
        <v>-89.918999999999997</v>
      </c>
      <c r="C337">
        <v>4528</v>
      </c>
      <c r="D337">
        <v>1247000</v>
      </c>
      <c r="E337">
        <v>809</v>
      </c>
      <c r="F337" s="3">
        <v>810.6258190207551</v>
      </c>
    </row>
    <row r="338" spans="1:6">
      <c r="A338">
        <v>20</v>
      </c>
      <c r="B338">
        <v>-89.805999999999997</v>
      </c>
      <c r="C338">
        <v>4528</v>
      </c>
      <c r="D338">
        <v>1247000</v>
      </c>
      <c r="E338">
        <v>801</v>
      </c>
      <c r="F338" s="3">
        <v>788.43254567340148</v>
      </c>
    </row>
    <row r="339" spans="1:6">
      <c r="A339">
        <v>21</v>
      </c>
      <c r="B339">
        <v>-89.691000000000003</v>
      </c>
      <c r="C339">
        <v>4528</v>
      </c>
      <c r="D339">
        <v>1247000</v>
      </c>
      <c r="E339">
        <v>742</v>
      </c>
      <c r="F339" s="3">
        <v>763.21253658891362</v>
      </c>
    </row>
    <row r="340" spans="1:6">
      <c r="A340">
        <v>22</v>
      </c>
      <c r="B340">
        <v>-89.576999999999998</v>
      </c>
      <c r="C340">
        <v>4528</v>
      </c>
      <c r="D340">
        <v>1247000</v>
      </c>
      <c r="E340">
        <v>745</v>
      </c>
      <c r="F340" s="3">
        <v>739.26968670811925</v>
      </c>
    </row>
    <row r="341" spans="1:6">
      <c r="A341">
        <v>23</v>
      </c>
      <c r="B341">
        <v>-89.457999999999998</v>
      </c>
      <c r="C341">
        <v>4528</v>
      </c>
      <c r="D341">
        <v>1247000</v>
      </c>
      <c r="E341">
        <v>736</v>
      </c>
      <c r="F341" s="3">
        <v>718.27768379248596</v>
      </c>
    </row>
    <row r="342" spans="1:6">
      <c r="A342">
        <v>24</v>
      </c>
      <c r="B342">
        <v>-89.341999999999999</v>
      </c>
      <c r="C342">
        <v>4528</v>
      </c>
      <c r="D342">
        <v>1247000</v>
      </c>
      <c r="E342">
        <v>665</v>
      </c>
      <c r="F342" s="3">
        <v>703.19552880457888</v>
      </c>
    </row>
    <row r="343" spans="1:6">
      <c r="A343">
        <v>25</v>
      </c>
      <c r="B343">
        <v>-89.234999999999999</v>
      </c>
      <c r="C343">
        <v>4528</v>
      </c>
      <c r="D343">
        <v>1247000</v>
      </c>
      <c r="E343">
        <v>718</v>
      </c>
      <c r="F343" s="3">
        <v>694.16560309067052</v>
      </c>
    </row>
    <row r="344" spans="1:6">
      <c r="A344">
        <v>26</v>
      </c>
      <c r="B344">
        <v>-89.13</v>
      </c>
      <c r="C344">
        <v>4528</v>
      </c>
      <c r="D344">
        <v>1247000</v>
      </c>
      <c r="E344">
        <v>652</v>
      </c>
      <c r="F344" s="3">
        <v>689.35367791619581</v>
      </c>
    </row>
    <row r="345" spans="1:6">
      <c r="A345">
        <v>27</v>
      </c>
      <c r="B345">
        <v>-89.016000000000005</v>
      </c>
      <c r="C345">
        <v>4528</v>
      </c>
      <c r="D345">
        <v>1247000</v>
      </c>
      <c r="E345">
        <v>669</v>
      </c>
      <c r="F345" s="3">
        <v>687.74441315803006</v>
      </c>
    </row>
    <row r="346" spans="1:6">
      <c r="A346">
        <v>28</v>
      </c>
      <c r="B346">
        <v>-88.896000000000001</v>
      </c>
      <c r="C346">
        <v>4528</v>
      </c>
      <c r="D346">
        <v>1247000</v>
      </c>
      <c r="E346">
        <v>714</v>
      </c>
      <c r="F346" s="3">
        <v>688.96296440777871</v>
      </c>
    </row>
    <row r="347" spans="1:6">
      <c r="A347">
        <v>29</v>
      </c>
      <c r="B347">
        <v>-88.790999999999997</v>
      </c>
      <c r="C347">
        <v>4528</v>
      </c>
      <c r="D347">
        <v>1247000</v>
      </c>
      <c r="E347">
        <v>711</v>
      </c>
      <c r="F347" s="3">
        <v>691.63526166754525</v>
      </c>
    </row>
    <row r="348" spans="1:6">
      <c r="A348">
        <v>30</v>
      </c>
      <c r="B348">
        <v>-88.671999999999997</v>
      </c>
      <c r="C348">
        <v>4528</v>
      </c>
      <c r="D348">
        <v>1247000</v>
      </c>
      <c r="E348">
        <v>704</v>
      </c>
      <c r="F348" s="3">
        <v>695.75068408125117</v>
      </c>
    </row>
    <row r="349" spans="1:6">
      <c r="A349">
        <v>31</v>
      </c>
      <c r="B349">
        <v>-88.56</v>
      </c>
      <c r="C349">
        <v>4528</v>
      </c>
      <c r="D349">
        <v>1247000</v>
      </c>
      <c r="E349">
        <v>694</v>
      </c>
      <c r="F349" s="3">
        <v>700.21857613858015</v>
      </c>
    </row>
    <row r="350" spans="1:6">
      <c r="A350">
        <v>32</v>
      </c>
      <c r="B350">
        <v>-88.451999999999998</v>
      </c>
      <c r="C350">
        <v>4528</v>
      </c>
      <c r="D350">
        <v>1247000</v>
      </c>
      <c r="E350">
        <v>719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59</v>
      </c>
      <c r="B368" t="s">
        <v>38</v>
      </c>
      <c r="C368" t="s">
        <v>41</v>
      </c>
      <c r="D368" t="s">
        <v>58</v>
      </c>
      <c r="E368" t="s">
        <v>57</v>
      </c>
      <c r="F368" t="s">
        <v>78</v>
      </c>
    </row>
    <row r="369" spans="1:10">
      <c r="A369">
        <v>1</v>
      </c>
      <c r="B369">
        <v>-91.947999999999993</v>
      </c>
      <c r="C369">
        <v>4533</v>
      </c>
      <c r="D369">
        <v>1247000</v>
      </c>
      <c r="E369">
        <v>553</v>
      </c>
      <c r="J369" t="s">
        <v>96</v>
      </c>
    </row>
    <row r="370" spans="1:10">
      <c r="A370">
        <v>2</v>
      </c>
      <c r="B370">
        <v>-91.838999999999999</v>
      </c>
      <c r="C370">
        <v>4533</v>
      </c>
      <c r="D370">
        <v>1247000</v>
      </c>
      <c r="E370">
        <v>525</v>
      </c>
    </row>
    <row r="371" spans="1:10">
      <c r="A371">
        <v>3</v>
      </c>
      <c r="B371">
        <v>-91.724000000000004</v>
      </c>
      <c r="C371">
        <v>4533</v>
      </c>
      <c r="D371">
        <v>1247000</v>
      </c>
      <c r="E371">
        <v>519</v>
      </c>
      <c r="F371" s="3">
        <v>570.16521941034568</v>
      </c>
    </row>
    <row r="372" spans="1:10">
      <c r="A372">
        <v>4</v>
      </c>
      <c r="B372">
        <v>-91.611999999999995</v>
      </c>
      <c r="C372">
        <v>4533</v>
      </c>
      <c r="D372">
        <v>1247000</v>
      </c>
      <c r="E372">
        <v>576</v>
      </c>
      <c r="F372" s="3">
        <v>574.82364084681285</v>
      </c>
    </row>
    <row r="373" spans="1:10">
      <c r="A373">
        <v>5</v>
      </c>
      <c r="B373">
        <v>-91.5</v>
      </c>
      <c r="C373">
        <v>4533</v>
      </c>
      <c r="D373">
        <v>1247000</v>
      </c>
      <c r="E373">
        <v>597</v>
      </c>
      <c r="F373" s="3">
        <v>579.94328936915997</v>
      </c>
    </row>
    <row r="374" spans="1:10">
      <c r="A374">
        <v>6</v>
      </c>
      <c r="B374">
        <v>-91.394000000000005</v>
      </c>
      <c r="C374">
        <v>4533</v>
      </c>
      <c r="D374">
        <v>1247000</v>
      </c>
      <c r="E374">
        <v>612</v>
      </c>
      <c r="F374" s="3">
        <v>585.62818374177402</v>
      </c>
    </row>
    <row r="375" spans="1:10">
      <c r="A375">
        <v>7</v>
      </c>
      <c r="B375">
        <v>-91.281000000000006</v>
      </c>
      <c r="C375">
        <v>4533</v>
      </c>
      <c r="D375">
        <v>1247000</v>
      </c>
      <c r="E375">
        <v>623</v>
      </c>
      <c r="F375" s="3">
        <v>593.3179049827786</v>
      </c>
    </row>
    <row r="376" spans="1:10">
      <c r="A376">
        <v>8</v>
      </c>
      <c r="B376">
        <v>-91.165000000000006</v>
      </c>
      <c r="C376">
        <v>4533</v>
      </c>
      <c r="D376">
        <v>1247000</v>
      </c>
      <c r="E376">
        <v>612</v>
      </c>
      <c r="F376" s="3">
        <v>604.10707615387764</v>
      </c>
    </row>
    <row r="377" spans="1:10">
      <c r="A377">
        <v>9</v>
      </c>
      <c r="B377">
        <v>-91.049000000000007</v>
      </c>
      <c r="C377">
        <v>4533</v>
      </c>
      <c r="D377">
        <v>1247000</v>
      </c>
      <c r="E377">
        <v>621</v>
      </c>
      <c r="F377" s="3">
        <v>619.29393615910669</v>
      </c>
    </row>
    <row r="378" spans="1:10">
      <c r="A378">
        <v>10</v>
      </c>
      <c r="B378">
        <v>-90.933999999999997</v>
      </c>
      <c r="C378">
        <v>4533</v>
      </c>
      <c r="D378">
        <v>1247000</v>
      </c>
      <c r="E378">
        <v>628</v>
      </c>
      <c r="F378" s="3">
        <v>640.07049652150306</v>
      </c>
    </row>
    <row r="379" spans="1:10">
      <c r="A379">
        <v>11</v>
      </c>
      <c r="B379">
        <v>-90.823999999999998</v>
      </c>
      <c r="C379">
        <v>4533</v>
      </c>
      <c r="D379">
        <v>1247000</v>
      </c>
      <c r="E379">
        <v>635</v>
      </c>
      <c r="F379" s="3">
        <v>665.91626130325949</v>
      </c>
    </row>
    <row r="380" spans="1:10">
      <c r="A380">
        <v>12</v>
      </c>
      <c r="B380">
        <v>-90.709000000000003</v>
      </c>
      <c r="C380">
        <v>4533</v>
      </c>
      <c r="D380">
        <v>1247000</v>
      </c>
      <c r="E380">
        <v>729</v>
      </c>
      <c r="F380" s="3">
        <v>698.51489055906347</v>
      </c>
    </row>
    <row r="381" spans="1:10">
      <c r="A381">
        <v>13</v>
      </c>
      <c r="B381">
        <v>-90.594999999999999</v>
      </c>
      <c r="C381">
        <v>4533</v>
      </c>
      <c r="D381">
        <v>1247000</v>
      </c>
      <c r="E381">
        <v>722</v>
      </c>
      <c r="F381" s="3">
        <v>733.95350759849748</v>
      </c>
    </row>
    <row r="382" spans="1:10">
      <c r="A382">
        <v>14</v>
      </c>
      <c r="B382">
        <v>-90.486999999999995</v>
      </c>
      <c r="C382">
        <v>4533</v>
      </c>
      <c r="D382">
        <v>1247000</v>
      </c>
      <c r="E382">
        <v>763</v>
      </c>
      <c r="F382" s="3">
        <v>766.5114247593408</v>
      </c>
    </row>
    <row r="383" spans="1:10">
      <c r="A383">
        <v>15</v>
      </c>
      <c r="B383">
        <v>-90.372</v>
      </c>
      <c r="C383">
        <v>4533</v>
      </c>
      <c r="D383">
        <v>1247000</v>
      </c>
      <c r="E383">
        <v>795</v>
      </c>
      <c r="F383" s="3">
        <v>794.99965313786822</v>
      </c>
    </row>
    <row r="384" spans="1:10">
      <c r="A384">
        <v>16</v>
      </c>
      <c r="B384">
        <v>-90.256</v>
      </c>
      <c r="C384">
        <v>4533</v>
      </c>
      <c r="D384">
        <v>1247000</v>
      </c>
      <c r="E384">
        <v>826</v>
      </c>
      <c r="F384" s="3">
        <v>812.40830250093052</v>
      </c>
    </row>
    <row r="385" spans="1:6">
      <c r="A385">
        <v>17</v>
      </c>
      <c r="B385">
        <v>-90.14</v>
      </c>
      <c r="C385">
        <v>4533</v>
      </c>
      <c r="D385">
        <v>1247000</v>
      </c>
      <c r="E385">
        <v>820</v>
      </c>
      <c r="F385" s="3">
        <v>815.55797042728273</v>
      </c>
    </row>
    <row r="386" spans="1:6">
      <c r="A386">
        <v>18</v>
      </c>
      <c r="B386">
        <v>-90.025000000000006</v>
      </c>
      <c r="C386">
        <v>4533</v>
      </c>
      <c r="D386">
        <v>1247000</v>
      </c>
      <c r="E386">
        <v>826</v>
      </c>
      <c r="F386" s="3">
        <v>804.89353878669988</v>
      </c>
    </row>
    <row r="387" spans="1:6">
      <c r="A387">
        <v>19</v>
      </c>
      <c r="B387">
        <v>-89.918999999999997</v>
      </c>
      <c r="C387">
        <v>4533</v>
      </c>
      <c r="D387">
        <v>1247000</v>
      </c>
      <c r="E387">
        <v>775</v>
      </c>
      <c r="F387" s="3">
        <v>785.70960056712738</v>
      </c>
    </row>
    <row r="388" spans="1:6">
      <c r="A388">
        <v>20</v>
      </c>
      <c r="B388">
        <v>-89.805999999999997</v>
      </c>
      <c r="C388">
        <v>4533</v>
      </c>
      <c r="D388">
        <v>1247000</v>
      </c>
      <c r="E388">
        <v>704</v>
      </c>
      <c r="F388" s="3">
        <v>759.9756242832575</v>
      </c>
    </row>
    <row r="389" spans="1:6">
      <c r="A389">
        <v>21</v>
      </c>
      <c r="B389">
        <v>-89.691000000000003</v>
      </c>
      <c r="C389">
        <v>4533</v>
      </c>
      <c r="D389">
        <v>1247000</v>
      </c>
      <c r="E389">
        <v>775</v>
      </c>
      <c r="F389" s="3">
        <v>733.29384983752755</v>
      </c>
    </row>
    <row r="390" spans="1:6">
      <c r="A390">
        <v>22</v>
      </c>
      <c r="B390">
        <v>-89.576999999999998</v>
      </c>
      <c r="C390">
        <v>4533</v>
      </c>
      <c r="D390">
        <v>1247000</v>
      </c>
      <c r="E390">
        <v>700</v>
      </c>
      <c r="F390" s="3">
        <v>710.43973728372009</v>
      </c>
    </row>
    <row r="391" spans="1:6">
      <c r="A391">
        <v>23</v>
      </c>
      <c r="B391">
        <v>-89.457999999999998</v>
      </c>
      <c r="C391">
        <v>4533</v>
      </c>
      <c r="D391">
        <v>1247000</v>
      </c>
      <c r="E391">
        <v>696</v>
      </c>
      <c r="F391" s="3">
        <v>692.79684939085303</v>
      </c>
    </row>
    <row r="392" spans="1:6">
      <c r="A392">
        <v>24</v>
      </c>
      <c r="B392">
        <v>-89.341999999999999</v>
      </c>
      <c r="C392">
        <v>4533</v>
      </c>
      <c r="D392">
        <v>1247000</v>
      </c>
      <c r="E392">
        <v>714</v>
      </c>
      <c r="F392" s="3">
        <v>682.11860941957775</v>
      </c>
    </row>
    <row r="393" spans="1:6">
      <c r="A393">
        <v>25</v>
      </c>
      <c r="B393">
        <v>-89.234999999999999</v>
      </c>
      <c r="C393">
        <v>4533</v>
      </c>
      <c r="D393">
        <v>1247000</v>
      </c>
      <c r="E393">
        <v>681</v>
      </c>
      <c r="F393" s="3">
        <v>677.19810309822537</v>
      </c>
    </row>
    <row r="394" spans="1:6">
      <c r="A394">
        <v>26</v>
      </c>
      <c r="B394">
        <v>-89.13</v>
      </c>
      <c r="C394">
        <v>4533</v>
      </c>
      <c r="D394">
        <v>1247000</v>
      </c>
      <c r="E394">
        <v>685</v>
      </c>
      <c r="F394" s="3">
        <v>675.83212505256131</v>
      </c>
    </row>
    <row r="395" spans="1:6">
      <c r="A395">
        <v>27</v>
      </c>
      <c r="B395">
        <v>-89.016000000000005</v>
      </c>
      <c r="C395">
        <v>4533</v>
      </c>
      <c r="D395">
        <v>1247000</v>
      </c>
      <c r="E395">
        <v>669</v>
      </c>
      <c r="F395" s="3">
        <v>676.96233894702732</v>
      </c>
    </row>
    <row r="396" spans="1:6">
      <c r="A396">
        <v>28</v>
      </c>
      <c r="B396">
        <v>-88.896000000000001</v>
      </c>
      <c r="C396">
        <v>4533</v>
      </c>
      <c r="D396">
        <v>1247000</v>
      </c>
      <c r="E396">
        <v>660</v>
      </c>
      <c r="F396" s="3">
        <v>679.90567103543299</v>
      </c>
    </row>
    <row r="397" spans="1:6">
      <c r="A397">
        <v>29</v>
      </c>
      <c r="B397">
        <v>-88.790999999999997</v>
      </c>
      <c r="C397">
        <v>4533</v>
      </c>
      <c r="D397">
        <v>1247000</v>
      </c>
      <c r="E397">
        <v>696</v>
      </c>
      <c r="F397" s="3">
        <v>683.27455391992135</v>
      </c>
    </row>
    <row r="398" spans="1:6">
      <c r="A398">
        <v>30</v>
      </c>
      <c r="B398">
        <v>-88.671999999999997</v>
      </c>
      <c r="C398">
        <v>4533</v>
      </c>
      <c r="D398">
        <v>1247000</v>
      </c>
      <c r="E398">
        <v>670</v>
      </c>
      <c r="F398" s="3">
        <v>687.5260325704561</v>
      </c>
    </row>
    <row r="399" spans="1:6">
      <c r="A399">
        <v>31</v>
      </c>
      <c r="B399">
        <v>-88.56</v>
      </c>
      <c r="C399">
        <v>4533</v>
      </c>
      <c r="D399">
        <v>1247000</v>
      </c>
      <c r="E399">
        <v>690</v>
      </c>
      <c r="F399" s="3">
        <v>691.7174260675979</v>
      </c>
    </row>
    <row r="400" spans="1:6">
      <c r="A400">
        <v>32</v>
      </c>
      <c r="B400">
        <v>-88.451999999999998</v>
      </c>
      <c r="C400">
        <v>4533</v>
      </c>
      <c r="D400">
        <v>1247000</v>
      </c>
      <c r="E400">
        <v>604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59</v>
      </c>
      <c r="B418" t="s">
        <v>38</v>
      </c>
      <c r="C418" t="s">
        <v>41</v>
      </c>
      <c r="D418" t="s">
        <v>58</v>
      </c>
      <c r="E418" t="s">
        <v>57</v>
      </c>
      <c r="F418" t="s">
        <v>78</v>
      </c>
    </row>
    <row r="419" spans="1:10">
      <c r="A419">
        <v>1</v>
      </c>
      <c r="B419">
        <v>-91.947999999999993</v>
      </c>
      <c r="C419">
        <v>7276</v>
      </c>
      <c r="D419">
        <v>1994000</v>
      </c>
      <c r="E419">
        <v>769</v>
      </c>
      <c r="J419" t="s">
        <v>97</v>
      </c>
    </row>
    <row r="420" spans="1:10">
      <c r="A420">
        <v>2</v>
      </c>
      <c r="B420">
        <v>-91.838999999999999</v>
      </c>
      <c r="C420">
        <v>7276</v>
      </c>
      <c r="D420">
        <v>1994000</v>
      </c>
      <c r="E420">
        <v>881</v>
      </c>
    </row>
    <row r="421" spans="1:10">
      <c r="A421">
        <v>3</v>
      </c>
      <c r="B421">
        <v>-91.724000000000004</v>
      </c>
      <c r="C421">
        <v>7276</v>
      </c>
      <c r="D421">
        <v>1994000</v>
      </c>
      <c r="E421">
        <v>878</v>
      </c>
      <c r="F421" s="3">
        <v>889.82254618974946</v>
      </c>
    </row>
    <row r="422" spans="1:10">
      <c r="A422">
        <v>4</v>
      </c>
      <c r="B422">
        <v>-91.611999999999995</v>
      </c>
      <c r="C422">
        <v>7276</v>
      </c>
      <c r="D422">
        <v>1994000</v>
      </c>
      <c r="E422">
        <v>861</v>
      </c>
      <c r="F422" s="3">
        <v>905.83975909251581</v>
      </c>
    </row>
    <row r="423" spans="1:10">
      <c r="A423">
        <v>5</v>
      </c>
      <c r="B423">
        <v>-91.5</v>
      </c>
      <c r="C423">
        <v>7276</v>
      </c>
      <c r="D423">
        <v>1994000</v>
      </c>
      <c r="E423">
        <v>964</v>
      </c>
      <c r="F423" s="3">
        <v>925.43923554747028</v>
      </c>
    </row>
    <row r="424" spans="1:10">
      <c r="A424">
        <v>6</v>
      </c>
      <c r="B424">
        <v>-91.394000000000005</v>
      </c>
      <c r="C424">
        <v>7276</v>
      </c>
      <c r="D424">
        <v>1994000</v>
      </c>
      <c r="E424">
        <v>969</v>
      </c>
      <c r="F424" s="3">
        <v>947.97020201447447</v>
      </c>
    </row>
    <row r="425" spans="1:10">
      <c r="A425">
        <v>7</v>
      </c>
      <c r="B425">
        <v>-91.281000000000006</v>
      </c>
      <c r="C425">
        <v>7276</v>
      </c>
      <c r="D425">
        <v>1994000</v>
      </c>
      <c r="E425">
        <v>1000</v>
      </c>
      <c r="F425" s="3">
        <v>976.78595632284578</v>
      </c>
    </row>
    <row r="426" spans="1:10">
      <c r="A426">
        <v>8</v>
      </c>
      <c r="B426">
        <v>-91.165000000000006</v>
      </c>
      <c r="C426">
        <v>7276</v>
      </c>
      <c r="D426">
        <v>1994000</v>
      </c>
      <c r="E426">
        <v>1018</v>
      </c>
      <c r="F426" s="3">
        <v>1011.6759983197812</v>
      </c>
    </row>
    <row r="427" spans="1:10">
      <c r="A427">
        <v>9</v>
      </c>
      <c r="B427">
        <v>-91.049000000000007</v>
      </c>
      <c r="C427">
        <v>7276</v>
      </c>
      <c r="D427">
        <v>1994000</v>
      </c>
      <c r="E427">
        <v>1065</v>
      </c>
      <c r="F427" s="3">
        <v>1051.4630345907149</v>
      </c>
    </row>
    <row r="428" spans="1:10">
      <c r="A428">
        <v>10</v>
      </c>
      <c r="B428">
        <v>-90.933999999999997</v>
      </c>
      <c r="C428">
        <v>7276</v>
      </c>
      <c r="D428">
        <v>1994000</v>
      </c>
      <c r="E428">
        <v>1073</v>
      </c>
      <c r="F428" s="3">
        <v>1094.4545209465925</v>
      </c>
    </row>
    <row r="429" spans="1:10">
      <c r="A429">
        <v>11</v>
      </c>
      <c r="B429">
        <v>-90.823999999999998</v>
      </c>
      <c r="C429">
        <v>7276</v>
      </c>
      <c r="D429">
        <v>1994000</v>
      </c>
      <c r="E429">
        <v>1095</v>
      </c>
      <c r="F429" s="3">
        <v>1136.9407294847003</v>
      </c>
    </row>
    <row r="430" spans="1:10">
      <c r="A430">
        <v>12</v>
      </c>
      <c r="B430">
        <v>-90.709000000000003</v>
      </c>
      <c r="C430">
        <v>7276</v>
      </c>
      <c r="D430">
        <v>1994000</v>
      </c>
      <c r="E430">
        <v>1168</v>
      </c>
      <c r="F430" s="3">
        <v>1180.0960355449986</v>
      </c>
    </row>
    <row r="431" spans="1:10">
      <c r="A431">
        <v>13</v>
      </c>
      <c r="B431">
        <v>-90.594999999999999</v>
      </c>
      <c r="C431">
        <v>7276</v>
      </c>
      <c r="D431">
        <v>1994000</v>
      </c>
      <c r="E431">
        <v>1217</v>
      </c>
      <c r="F431" s="3">
        <v>1218.5307086060131</v>
      </c>
    </row>
    <row r="432" spans="1:10">
      <c r="A432">
        <v>14</v>
      </c>
      <c r="B432">
        <v>-90.486999999999995</v>
      </c>
      <c r="C432">
        <v>7276</v>
      </c>
      <c r="D432">
        <v>1994000</v>
      </c>
      <c r="E432">
        <v>1272</v>
      </c>
      <c r="F432" s="3">
        <v>1248.1962588138292</v>
      </c>
    </row>
    <row r="433" spans="1:6">
      <c r="A433">
        <v>15</v>
      </c>
      <c r="B433">
        <v>-90.372</v>
      </c>
      <c r="C433">
        <v>7276</v>
      </c>
      <c r="D433">
        <v>1994000</v>
      </c>
      <c r="E433">
        <v>1291</v>
      </c>
      <c r="F433" s="3">
        <v>1270.1365306272339</v>
      </c>
    </row>
    <row r="434" spans="1:6">
      <c r="A434">
        <v>16</v>
      </c>
      <c r="B434">
        <v>-90.256</v>
      </c>
      <c r="C434">
        <v>7276</v>
      </c>
      <c r="D434">
        <v>1994000</v>
      </c>
      <c r="E434">
        <v>1295</v>
      </c>
      <c r="F434" s="3">
        <v>1280.6117606744749</v>
      </c>
    </row>
    <row r="435" spans="1:6">
      <c r="A435">
        <v>17</v>
      </c>
      <c r="B435">
        <v>-90.14</v>
      </c>
      <c r="C435">
        <v>7276</v>
      </c>
      <c r="D435">
        <v>1994000</v>
      </c>
      <c r="E435">
        <v>1261</v>
      </c>
      <c r="F435" s="3">
        <v>1279.0666674580009</v>
      </c>
    </row>
    <row r="436" spans="1:6">
      <c r="A436">
        <v>18</v>
      </c>
      <c r="B436">
        <v>-90.025000000000006</v>
      </c>
      <c r="C436">
        <v>7276</v>
      </c>
      <c r="D436">
        <v>1994000</v>
      </c>
      <c r="E436">
        <v>1281</v>
      </c>
      <c r="F436" s="3">
        <v>1266.7228007937888</v>
      </c>
    </row>
    <row r="437" spans="1:6">
      <c r="A437">
        <v>19</v>
      </c>
      <c r="B437">
        <v>-89.918999999999997</v>
      </c>
      <c r="C437">
        <v>7276</v>
      </c>
      <c r="D437">
        <v>1994000</v>
      </c>
      <c r="E437">
        <v>1237</v>
      </c>
      <c r="F437" s="3">
        <v>1247.6957976192889</v>
      </c>
    </row>
    <row r="438" spans="1:6">
      <c r="A438">
        <v>20</v>
      </c>
      <c r="B438">
        <v>-89.805999999999997</v>
      </c>
      <c r="C438">
        <v>7276</v>
      </c>
      <c r="D438">
        <v>1994000</v>
      </c>
      <c r="E438">
        <v>1209</v>
      </c>
      <c r="F438" s="3">
        <v>1221.9859337508283</v>
      </c>
    </row>
    <row r="439" spans="1:6">
      <c r="A439">
        <v>21</v>
      </c>
      <c r="B439">
        <v>-89.691000000000003</v>
      </c>
      <c r="C439">
        <v>7276</v>
      </c>
      <c r="D439">
        <v>1994000</v>
      </c>
      <c r="E439">
        <v>1228</v>
      </c>
      <c r="F439" s="3">
        <v>1193.1448664316206</v>
      </c>
    </row>
    <row r="440" spans="1:6">
      <c r="A440">
        <v>22</v>
      </c>
      <c r="B440">
        <v>-89.576999999999998</v>
      </c>
      <c r="C440">
        <v>7276</v>
      </c>
      <c r="D440">
        <v>1994000</v>
      </c>
      <c r="E440">
        <v>1172</v>
      </c>
      <c r="F440" s="3">
        <v>1164.8322780796943</v>
      </c>
    </row>
    <row r="441" spans="1:6">
      <c r="A441">
        <v>23</v>
      </c>
      <c r="B441">
        <v>-89.457999999999998</v>
      </c>
      <c r="C441">
        <v>7276</v>
      </c>
      <c r="D441">
        <v>1994000</v>
      </c>
      <c r="E441">
        <v>1073</v>
      </c>
      <c r="F441" s="3">
        <v>1138.1412641889806</v>
      </c>
    </row>
    <row r="442" spans="1:6">
      <c r="A442">
        <v>24</v>
      </c>
      <c r="B442">
        <v>-89.341999999999999</v>
      </c>
      <c r="C442">
        <v>7276</v>
      </c>
      <c r="D442">
        <v>1994000</v>
      </c>
      <c r="E442">
        <v>1098</v>
      </c>
      <c r="F442" s="3">
        <v>1116.6367393498849</v>
      </c>
    </row>
    <row r="443" spans="1:6">
      <c r="A443">
        <v>25</v>
      </c>
      <c r="B443">
        <v>-89.234999999999999</v>
      </c>
      <c r="C443">
        <v>7276</v>
      </c>
      <c r="D443">
        <v>1994000</v>
      </c>
      <c r="E443">
        <v>1095</v>
      </c>
      <c r="F443" s="3">
        <v>1101.4713545001632</v>
      </c>
    </row>
    <row r="444" spans="1:6">
      <c r="A444">
        <v>26</v>
      </c>
      <c r="B444">
        <v>-89.13</v>
      </c>
      <c r="C444">
        <v>7276</v>
      </c>
      <c r="D444">
        <v>1994000</v>
      </c>
      <c r="E444">
        <v>1132</v>
      </c>
      <c r="F444" s="3">
        <v>1091.0241621994035</v>
      </c>
    </row>
    <row r="445" spans="1:6">
      <c r="A445">
        <v>27</v>
      </c>
      <c r="B445">
        <v>-89.016000000000005</v>
      </c>
      <c r="C445">
        <v>7276</v>
      </c>
      <c r="D445">
        <v>1994000</v>
      </c>
      <c r="E445">
        <v>1140</v>
      </c>
      <c r="F445" s="3">
        <v>1084.2787476687031</v>
      </c>
    </row>
    <row r="446" spans="1:6">
      <c r="A446">
        <v>28</v>
      </c>
      <c r="B446">
        <v>-88.896000000000001</v>
      </c>
      <c r="C446">
        <v>7276</v>
      </c>
      <c r="D446">
        <v>1994000</v>
      </c>
      <c r="E446">
        <v>1101</v>
      </c>
      <c r="F446" s="3">
        <v>1081.5813525872099</v>
      </c>
    </row>
    <row r="447" spans="1:6">
      <c r="A447">
        <v>29</v>
      </c>
      <c r="B447">
        <v>-88.790999999999997</v>
      </c>
      <c r="C447">
        <v>7276</v>
      </c>
      <c r="D447">
        <v>1994000</v>
      </c>
      <c r="E447">
        <v>1107</v>
      </c>
      <c r="F447" s="3">
        <v>1082.1692923899375</v>
      </c>
    </row>
    <row r="448" spans="1:6">
      <c r="A448">
        <v>30</v>
      </c>
      <c r="B448">
        <v>-88.671999999999997</v>
      </c>
      <c r="C448">
        <v>7276</v>
      </c>
      <c r="D448">
        <v>1994000</v>
      </c>
      <c r="E448">
        <v>1058</v>
      </c>
      <c r="F448" s="3">
        <v>1085.3150287231304</v>
      </c>
    </row>
    <row r="449" spans="1:6">
      <c r="A449">
        <v>31</v>
      </c>
      <c r="B449">
        <v>-88.56</v>
      </c>
      <c r="C449">
        <v>7276</v>
      </c>
      <c r="D449">
        <v>1994000</v>
      </c>
      <c r="E449">
        <v>1046</v>
      </c>
      <c r="F449" s="3">
        <v>1089.9852719420278</v>
      </c>
    </row>
    <row r="450" spans="1:6">
      <c r="A450">
        <v>32</v>
      </c>
      <c r="B450">
        <v>-88.451999999999998</v>
      </c>
      <c r="C450">
        <v>7276</v>
      </c>
      <c r="D450">
        <v>1994000</v>
      </c>
      <c r="E450">
        <v>1100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59</v>
      </c>
      <c r="B468" t="s">
        <v>38</v>
      </c>
      <c r="C468" t="s">
        <v>41</v>
      </c>
      <c r="D468" t="s">
        <v>58</v>
      </c>
      <c r="E468" t="s">
        <v>57</v>
      </c>
      <c r="F468" t="s">
        <v>78</v>
      </c>
    </row>
    <row r="469" spans="1:10">
      <c r="A469">
        <v>1</v>
      </c>
      <c r="B469">
        <v>-91.947999999999993</v>
      </c>
      <c r="C469">
        <v>7300</v>
      </c>
      <c r="D469">
        <v>1994000</v>
      </c>
      <c r="E469">
        <v>782</v>
      </c>
      <c r="J469" t="s">
        <v>98</v>
      </c>
    </row>
    <row r="470" spans="1:10">
      <c r="A470">
        <v>2</v>
      </c>
      <c r="B470">
        <v>-91.838999999999999</v>
      </c>
      <c r="C470">
        <v>7300</v>
      </c>
      <c r="D470">
        <v>1994000</v>
      </c>
      <c r="E470">
        <v>842</v>
      </c>
    </row>
    <row r="471" spans="1:10">
      <c r="A471">
        <v>3</v>
      </c>
      <c r="B471">
        <v>-91.724000000000004</v>
      </c>
      <c r="C471">
        <v>7300</v>
      </c>
      <c r="D471">
        <v>1994000</v>
      </c>
      <c r="E471">
        <v>922</v>
      </c>
      <c r="F471" s="3">
        <v>902.58254706747323</v>
      </c>
    </row>
    <row r="472" spans="1:10">
      <c r="A472">
        <v>4</v>
      </c>
      <c r="B472">
        <v>-91.611999999999995</v>
      </c>
      <c r="C472">
        <v>7300</v>
      </c>
      <c r="D472">
        <v>1994000</v>
      </c>
      <c r="E472">
        <v>871</v>
      </c>
      <c r="F472" s="3">
        <v>915.90731525696708</v>
      </c>
    </row>
    <row r="473" spans="1:10">
      <c r="A473">
        <v>5</v>
      </c>
      <c r="B473">
        <v>-91.5</v>
      </c>
      <c r="C473">
        <v>7300</v>
      </c>
      <c r="D473">
        <v>1994000</v>
      </c>
      <c r="E473">
        <v>950</v>
      </c>
      <c r="F473" s="3">
        <v>932.47256752522026</v>
      </c>
    </row>
    <row r="474" spans="1:10">
      <c r="A474">
        <v>6</v>
      </c>
      <c r="B474">
        <v>-91.394000000000005</v>
      </c>
      <c r="C474">
        <v>7300</v>
      </c>
      <c r="D474">
        <v>1994000</v>
      </c>
      <c r="E474">
        <v>979</v>
      </c>
      <c r="F474" s="3">
        <v>952.01931560660228</v>
      </c>
    </row>
    <row r="475" spans="1:10">
      <c r="A475">
        <v>7</v>
      </c>
      <c r="B475">
        <v>-91.281000000000006</v>
      </c>
      <c r="C475">
        <v>7300</v>
      </c>
      <c r="D475">
        <v>1994000</v>
      </c>
      <c r="E475">
        <v>985</v>
      </c>
      <c r="F475" s="3">
        <v>977.88176021239963</v>
      </c>
    </row>
    <row r="476" spans="1:10">
      <c r="A476">
        <v>8</v>
      </c>
      <c r="B476">
        <v>-91.165000000000006</v>
      </c>
      <c r="C476">
        <v>7300</v>
      </c>
      <c r="D476">
        <v>1994000</v>
      </c>
      <c r="E476">
        <v>997</v>
      </c>
      <c r="F476" s="3">
        <v>1010.4809643028759</v>
      </c>
    </row>
    <row r="477" spans="1:10">
      <c r="A477">
        <v>9</v>
      </c>
      <c r="B477">
        <v>-91.049000000000007</v>
      </c>
      <c r="C477">
        <v>7300</v>
      </c>
      <c r="D477">
        <v>1994000</v>
      </c>
      <c r="E477">
        <v>1013</v>
      </c>
      <c r="F477" s="3">
        <v>1049.2929335096298</v>
      </c>
    </row>
    <row r="478" spans="1:10">
      <c r="A478">
        <v>10</v>
      </c>
      <c r="B478">
        <v>-90.933999999999997</v>
      </c>
      <c r="C478">
        <v>7300</v>
      </c>
      <c r="D478">
        <v>1994000</v>
      </c>
      <c r="E478">
        <v>1127</v>
      </c>
      <c r="F478" s="3">
        <v>1093.1045937651741</v>
      </c>
    </row>
    <row r="479" spans="1:10">
      <c r="A479">
        <v>11</v>
      </c>
      <c r="B479">
        <v>-90.823999999999998</v>
      </c>
      <c r="C479">
        <v>7300</v>
      </c>
      <c r="D479">
        <v>1994000</v>
      </c>
      <c r="E479">
        <v>1127</v>
      </c>
      <c r="F479" s="3">
        <v>1138.2915987790755</v>
      </c>
    </row>
    <row r="480" spans="1:10">
      <c r="A480">
        <v>12</v>
      </c>
      <c r="B480">
        <v>-90.709000000000003</v>
      </c>
      <c r="C480">
        <v>7300</v>
      </c>
      <c r="D480">
        <v>1994000</v>
      </c>
      <c r="E480">
        <v>1146</v>
      </c>
      <c r="F480" s="3">
        <v>1186.2178167706645</v>
      </c>
    </row>
    <row r="481" spans="1:6">
      <c r="A481">
        <v>13</v>
      </c>
      <c r="B481">
        <v>-90.594999999999999</v>
      </c>
      <c r="C481">
        <v>7300</v>
      </c>
      <c r="D481">
        <v>1994000</v>
      </c>
      <c r="E481">
        <v>1259</v>
      </c>
      <c r="F481" s="3">
        <v>1230.9182143185947</v>
      </c>
    </row>
    <row r="482" spans="1:6">
      <c r="A482">
        <v>14</v>
      </c>
      <c r="B482">
        <v>-90.486999999999995</v>
      </c>
      <c r="C482">
        <v>7300</v>
      </c>
      <c r="D482">
        <v>1994000</v>
      </c>
      <c r="E482">
        <v>1267</v>
      </c>
      <c r="F482" s="3">
        <v>1267.2378107908983</v>
      </c>
    </row>
    <row r="483" spans="1:6">
      <c r="A483">
        <v>15</v>
      </c>
      <c r="B483">
        <v>-90.372</v>
      </c>
      <c r="C483">
        <v>7300</v>
      </c>
      <c r="D483">
        <v>1994000</v>
      </c>
      <c r="E483">
        <v>1344</v>
      </c>
      <c r="F483" s="3">
        <v>1296.0892203401804</v>
      </c>
    </row>
    <row r="484" spans="1:6">
      <c r="A484">
        <v>16</v>
      </c>
      <c r="B484">
        <v>-90.256</v>
      </c>
      <c r="C484">
        <v>7300</v>
      </c>
      <c r="D484">
        <v>1994000</v>
      </c>
      <c r="E484">
        <v>1292</v>
      </c>
      <c r="F484" s="3">
        <v>1312.3512113213558</v>
      </c>
    </row>
    <row r="485" spans="1:6">
      <c r="A485">
        <v>17</v>
      </c>
      <c r="B485">
        <v>-90.14</v>
      </c>
      <c r="C485">
        <v>7300</v>
      </c>
      <c r="D485">
        <v>1994000</v>
      </c>
      <c r="E485">
        <v>1380</v>
      </c>
      <c r="F485" s="3">
        <v>1314.5800253853233</v>
      </c>
    </row>
    <row r="486" spans="1:6">
      <c r="A486">
        <v>18</v>
      </c>
      <c r="B486">
        <v>-90.025000000000006</v>
      </c>
      <c r="C486">
        <v>7300</v>
      </c>
      <c r="D486">
        <v>1994000</v>
      </c>
      <c r="E486">
        <v>1257</v>
      </c>
      <c r="F486" s="3">
        <v>1303.5551854638493</v>
      </c>
    </row>
    <row r="487" spans="1:6">
      <c r="A487">
        <v>19</v>
      </c>
      <c r="B487">
        <v>-89.918999999999997</v>
      </c>
      <c r="C487">
        <v>7300</v>
      </c>
      <c r="D487">
        <v>1994000</v>
      </c>
      <c r="E487">
        <v>1246</v>
      </c>
      <c r="F487" s="3">
        <v>1283.6114941114283</v>
      </c>
    </row>
    <row r="488" spans="1:6">
      <c r="A488">
        <v>20</v>
      </c>
      <c r="B488">
        <v>-89.805999999999997</v>
      </c>
      <c r="C488">
        <v>7300</v>
      </c>
      <c r="D488">
        <v>1994000</v>
      </c>
      <c r="E488">
        <v>1225</v>
      </c>
      <c r="F488" s="3">
        <v>1255.0304875939098</v>
      </c>
    </row>
    <row r="489" spans="1:6">
      <c r="A489">
        <v>21</v>
      </c>
      <c r="B489">
        <v>-89.691000000000003</v>
      </c>
      <c r="C489">
        <v>7300</v>
      </c>
      <c r="D489">
        <v>1994000</v>
      </c>
      <c r="E489">
        <v>1259</v>
      </c>
      <c r="F489" s="3">
        <v>1221.8932559187447</v>
      </c>
    </row>
    <row r="490" spans="1:6">
      <c r="A490">
        <v>22</v>
      </c>
      <c r="B490">
        <v>-89.576999999999998</v>
      </c>
      <c r="C490">
        <v>7300</v>
      </c>
      <c r="D490">
        <v>1994000</v>
      </c>
      <c r="E490">
        <v>1186</v>
      </c>
      <c r="F490" s="3">
        <v>1188.6891983289147</v>
      </c>
    </row>
    <row r="491" spans="1:6">
      <c r="A491">
        <v>23</v>
      </c>
      <c r="B491">
        <v>-89.457999999999998</v>
      </c>
      <c r="C491">
        <v>7300</v>
      </c>
      <c r="D491">
        <v>1994000</v>
      </c>
      <c r="E491">
        <v>1178</v>
      </c>
      <c r="F491" s="3">
        <v>1156.9412534746943</v>
      </c>
    </row>
    <row r="492" spans="1:6">
      <c r="A492">
        <v>24</v>
      </c>
      <c r="B492">
        <v>-89.341999999999999</v>
      </c>
      <c r="C492">
        <v>7300</v>
      </c>
      <c r="D492">
        <v>1994000</v>
      </c>
      <c r="E492">
        <v>1082</v>
      </c>
      <c r="F492" s="3">
        <v>1131.0716683780897</v>
      </c>
    </row>
    <row r="493" spans="1:6">
      <c r="A493">
        <v>25</v>
      </c>
      <c r="B493">
        <v>-89.234999999999999</v>
      </c>
      <c r="C493">
        <v>7300</v>
      </c>
      <c r="D493">
        <v>1994000</v>
      </c>
      <c r="E493">
        <v>1170</v>
      </c>
      <c r="F493" s="3">
        <v>1112.6129027127322</v>
      </c>
    </row>
    <row r="494" spans="1:6">
      <c r="A494">
        <v>26</v>
      </c>
      <c r="B494">
        <v>-89.13</v>
      </c>
      <c r="C494">
        <v>7300</v>
      </c>
      <c r="D494">
        <v>1994000</v>
      </c>
      <c r="E494">
        <v>1106</v>
      </c>
      <c r="F494" s="3">
        <v>1099.6666815738156</v>
      </c>
    </row>
    <row r="495" spans="1:6">
      <c r="A495">
        <v>27</v>
      </c>
      <c r="B495">
        <v>-89.016000000000005</v>
      </c>
      <c r="C495">
        <v>7300</v>
      </c>
      <c r="D495">
        <v>1994000</v>
      </c>
      <c r="E495">
        <v>1085</v>
      </c>
      <c r="F495" s="3">
        <v>1090.9519740405549</v>
      </c>
    </row>
    <row r="496" spans="1:6">
      <c r="A496">
        <v>28</v>
      </c>
      <c r="B496">
        <v>-88.896000000000001</v>
      </c>
      <c r="C496">
        <v>7300</v>
      </c>
      <c r="D496">
        <v>1994000</v>
      </c>
      <c r="E496">
        <v>1130</v>
      </c>
      <c r="F496" s="3">
        <v>1086.8424234105867</v>
      </c>
    </row>
    <row r="497" spans="1:6">
      <c r="A497">
        <v>29</v>
      </c>
      <c r="B497">
        <v>-88.790999999999997</v>
      </c>
      <c r="C497">
        <v>7300</v>
      </c>
      <c r="D497">
        <v>1994000</v>
      </c>
      <c r="E497">
        <v>1090</v>
      </c>
      <c r="F497" s="3">
        <v>1086.5836537420444</v>
      </c>
    </row>
    <row r="498" spans="1:6">
      <c r="A498">
        <v>30</v>
      </c>
      <c r="B498">
        <v>-88.671999999999997</v>
      </c>
      <c r="C498">
        <v>7300</v>
      </c>
      <c r="D498">
        <v>1994000</v>
      </c>
      <c r="E498">
        <v>1077</v>
      </c>
      <c r="F498" s="3">
        <v>1089.0379213539702</v>
      </c>
    </row>
    <row r="499" spans="1:6">
      <c r="A499">
        <v>31</v>
      </c>
      <c r="B499">
        <v>-88.56</v>
      </c>
      <c r="C499">
        <v>7300</v>
      </c>
      <c r="D499">
        <v>1994000</v>
      </c>
      <c r="E499">
        <v>1056</v>
      </c>
      <c r="F499" s="3">
        <v>1093.1952180741655</v>
      </c>
    </row>
    <row r="500" spans="1:6">
      <c r="A500">
        <v>32</v>
      </c>
      <c r="B500">
        <v>-88.451999999999998</v>
      </c>
      <c r="C500">
        <v>7300</v>
      </c>
      <c r="D500">
        <v>1994000</v>
      </c>
      <c r="E500">
        <v>1045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59</v>
      </c>
      <c r="B518" t="s">
        <v>38</v>
      </c>
      <c r="C518" t="s">
        <v>41</v>
      </c>
      <c r="D518" t="s">
        <v>58</v>
      </c>
      <c r="E518" t="s">
        <v>57</v>
      </c>
      <c r="F518" t="s">
        <v>78</v>
      </c>
    </row>
    <row r="519" spans="1:10">
      <c r="A519">
        <v>1</v>
      </c>
      <c r="B519">
        <v>-91.947999999999993</v>
      </c>
      <c r="C519">
        <v>7322</v>
      </c>
      <c r="D519">
        <v>1994000</v>
      </c>
      <c r="E519">
        <v>809</v>
      </c>
      <c r="J519" t="s">
        <v>99</v>
      </c>
    </row>
    <row r="520" spans="1:10">
      <c r="A520">
        <v>2</v>
      </c>
      <c r="B520">
        <v>-91.838999999999999</v>
      </c>
      <c r="C520">
        <v>7322</v>
      </c>
      <c r="D520">
        <v>1994000</v>
      </c>
      <c r="E520">
        <v>852</v>
      </c>
    </row>
    <row r="521" spans="1:10">
      <c r="A521">
        <v>3</v>
      </c>
      <c r="B521">
        <v>-91.724000000000004</v>
      </c>
      <c r="C521">
        <v>7322</v>
      </c>
      <c r="D521">
        <v>1994000</v>
      </c>
      <c r="E521">
        <v>879</v>
      </c>
      <c r="F521" s="3">
        <v>905.63025888501602</v>
      </c>
    </row>
    <row r="522" spans="1:10">
      <c r="A522">
        <v>4</v>
      </c>
      <c r="B522">
        <v>-91.611999999999995</v>
      </c>
      <c r="C522">
        <v>7322</v>
      </c>
      <c r="D522">
        <v>1994000</v>
      </c>
      <c r="E522">
        <v>922</v>
      </c>
      <c r="F522" s="3">
        <v>915.70968059672339</v>
      </c>
    </row>
    <row r="523" spans="1:10">
      <c r="A523">
        <v>5</v>
      </c>
      <c r="B523">
        <v>-91.5</v>
      </c>
      <c r="C523">
        <v>7322</v>
      </c>
      <c r="D523">
        <v>1994000</v>
      </c>
      <c r="E523">
        <v>920</v>
      </c>
      <c r="F523" s="3">
        <v>928.39140129858129</v>
      </c>
    </row>
    <row r="524" spans="1:10">
      <c r="A524">
        <v>6</v>
      </c>
      <c r="B524">
        <v>-91.394000000000005</v>
      </c>
      <c r="C524">
        <v>7322</v>
      </c>
      <c r="D524">
        <v>1994000</v>
      </c>
      <c r="E524">
        <v>988</v>
      </c>
      <c r="F524" s="3">
        <v>943.89339200550137</v>
      </c>
    </row>
    <row r="525" spans="1:10">
      <c r="A525">
        <v>7</v>
      </c>
      <c r="B525">
        <v>-91.281000000000006</v>
      </c>
      <c r="C525">
        <v>7322</v>
      </c>
      <c r="D525">
        <v>1994000</v>
      </c>
      <c r="E525">
        <v>995</v>
      </c>
      <c r="F525" s="3">
        <v>965.51107946557545</v>
      </c>
    </row>
    <row r="526" spans="1:10">
      <c r="A526">
        <v>8</v>
      </c>
      <c r="B526">
        <v>-91.165000000000006</v>
      </c>
      <c r="C526">
        <v>7322</v>
      </c>
      <c r="D526">
        <v>1994000</v>
      </c>
      <c r="E526">
        <v>976</v>
      </c>
      <c r="F526" s="3">
        <v>994.55406506744669</v>
      </c>
    </row>
    <row r="527" spans="1:10">
      <c r="A527">
        <v>9</v>
      </c>
      <c r="B527">
        <v>-91.049000000000007</v>
      </c>
      <c r="C527">
        <v>7322</v>
      </c>
      <c r="D527">
        <v>1994000</v>
      </c>
      <c r="E527">
        <v>976</v>
      </c>
      <c r="F527" s="3">
        <v>1031.4914900956924</v>
      </c>
    </row>
    <row r="528" spans="1:10">
      <c r="A528">
        <v>10</v>
      </c>
      <c r="B528">
        <v>-90.933999999999997</v>
      </c>
      <c r="C528">
        <v>7322</v>
      </c>
      <c r="D528">
        <v>1994000</v>
      </c>
      <c r="E528">
        <v>1124</v>
      </c>
      <c r="F528" s="3">
        <v>1075.8412770545372</v>
      </c>
    </row>
    <row r="529" spans="1:6">
      <c r="A529">
        <v>11</v>
      </c>
      <c r="B529">
        <v>-90.823999999999998</v>
      </c>
      <c r="C529">
        <v>7322</v>
      </c>
      <c r="D529">
        <v>1994000</v>
      </c>
      <c r="E529">
        <v>1125</v>
      </c>
      <c r="F529" s="3">
        <v>1124.0686866914241</v>
      </c>
    </row>
    <row r="530" spans="1:6">
      <c r="A530">
        <v>12</v>
      </c>
      <c r="B530">
        <v>-90.709000000000003</v>
      </c>
      <c r="C530">
        <v>7322</v>
      </c>
      <c r="D530">
        <v>1994000</v>
      </c>
      <c r="E530">
        <v>1183</v>
      </c>
      <c r="F530" s="3">
        <v>1177.4929510488312</v>
      </c>
    </row>
    <row r="531" spans="1:6">
      <c r="A531">
        <v>13</v>
      </c>
      <c r="B531">
        <v>-90.594999999999999</v>
      </c>
      <c r="C531">
        <v>7322</v>
      </c>
      <c r="D531">
        <v>1994000</v>
      </c>
      <c r="E531">
        <v>1202</v>
      </c>
      <c r="F531" s="3">
        <v>1228.9660875821337</v>
      </c>
    </row>
    <row r="532" spans="1:6">
      <c r="A532">
        <v>14</v>
      </c>
      <c r="B532">
        <v>-90.486999999999995</v>
      </c>
      <c r="C532">
        <v>7322</v>
      </c>
      <c r="D532">
        <v>1994000</v>
      </c>
      <c r="E532">
        <v>1280</v>
      </c>
      <c r="F532" s="3">
        <v>1271.5107100242412</v>
      </c>
    </row>
    <row r="533" spans="1:6">
      <c r="A533">
        <v>15</v>
      </c>
      <c r="B533">
        <v>-90.372</v>
      </c>
      <c r="C533">
        <v>7322</v>
      </c>
      <c r="D533">
        <v>1994000</v>
      </c>
      <c r="E533">
        <v>1339</v>
      </c>
      <c r="F533" s="3">
        <v>1305.138508252285</v>
      </c>
    </row>
    <row r="534" spans="1:6">
      <c r="A534">
        <v>16</v>
      </c>
      <c r="B534">
        <v>-90.256</v>
      </c>
      <c r="C534">
        <v>7322</v>
      </c>
      <c r="D534">
        <v>1994000</v>
      </c>
      <c r="E534">
        <v>1283</v>
      </c>
      <c r="F534" s="3">
        <v>1322.906134094676</v>
      </c>
    </row>
    <row r="535" spans="1:6">
      <c r="A535">
        <v>17</v>
      </c>
      <c r="B535">
        <v>-90.14</v>
      </c>
      <c r="C535">
        <v>7322</v>
      </c>
      <c r="D535">
        <v>1994000</v>
      </c>
      <c r="E535">
        <v>1305</v>
      </c>
      <c r="F535" s="3">
        <v>1322.7139798709045</v>
      </c>
    </row>
    <row r="536" spans="1:6">
      <c r="A536">
        <v>18</v>
      </c>
      <c r="B536">
        <v>-90.025000000000006</v>
      </c>
      <c r="C536">
        <v>7322</v>
      </c>
      <c r="D536">
        <v>1994000</v>
      </c>
      <c r="E536">
        <v>1345</v>
      </c>
      <c r="F536" s="3">
        <v>1305.8369668281318</v>
      </c>
    </row>
    <row r="537" spans="1:6">
      <c r="A537">
        <v>19</v>
      </c>
      <c r="B537">
        <v>-89.918999999999997</v>
      </c>
      <c r="C537">
        <v>7322</v>
      </c>
      <c r="D537">
        <v>1994000</v>
      </c>
      <c r="E537">
        <v>1297</v>
      </c>
      <c r="F537" s="3">
        <v>1278.560868979082</v>
      </c>
    </row>
    <row r="538" spans="1:6">
      <c r="A538">
        <v>20</v>
      </c>
      <c r="B538">
        <v>-89.805999999999997</v>
      </c>
      <c r="C538">
        <v>7322</v>
      </c>
      <c r="D538">
        <v>1994000</v>
      </c>
      <c r="E538">
        <v>1234</v>
      </c>
      <c r="F538" s="3">
        <v>1241.6882093811296</v>
      </c>
    </row>
    <row r="539" spans="1:6">
      <c r="A539">
        <v>21</v>
      </c>
      <c r="B539">
        <v>-89.691000000000003</v>
      </c>
      <c r="C539">
        <v>7322</v>
      </c>
      <c r="D539">
        <v>1994000</v>
      </c>
      <c r="E539">
        <v>1168</v>
      </c>
      <c r="F539" s="3">
        <v>1201.2270173891839</v>
      </c>
    </row>
    <row r="540" spans="1:6">
      <c r="A540">
        <v>22</v>
      </c>
      <c r="B540">
        <v>-89.576999999999998</v>
      </c>
      <c r="C540">
        <v>7322</v>
      </c>
      <c r="D540">
        <v>1994000</v>
      </c>
      <c r="E540">
        <v>1162</v>
      </c>
      <c r="F540" s="3">
        <v>1163.0503019046207</v>
      </c>
    </row>
    <row r="541" spans="1:6">
      <c r="A541">
        <v>23</v>
      </c>
      <c r="B541">
        <v>-89.457999999999998</v>
      </c>
      <c r="C541">
        <v>7322</v>
      </c>
      <c r="D541">
        <v>1994000</v>
      </c>
      <c r="E541">
        <v>1194</v>
      </c>
      <c r="F541" s="3">
        <v>1129.0467007001687</v>
      </c>
    </row>
    <row r="542" spans="1:6">
      <c r="A542">
        <v>24</v>
      </c>
      <c r="B542">
        <v>-89.341999999999999</v>
      </c>
      <c r="C542">
        <v>7322</v>
      </c>
      <c r="D542">
        <v>1994000</v>
      </c>
      <c r="E542">
        <v>1048</v>
      </c>
      <c r="F542" s="3">
        <v>1103.6263374939813</v>
      </c>
    </row>
    <row r="543" spans="1:6">
      <c r="A543">
        <v>25</v>
      </c>
      <c r="B543">
        <v>-89.234999999999999</v>
      </c>
      <c r="C543">
        <v>7322</v>
      </c>
      <c r="D543">
        <v>1994000</v>
      </c>
      <c r="E543">
        <v>1101</v>
      </c>
      <c r="F543" s="3">
        <v>1087.2692671806642</v>
      </c>
    </row>
    <row r="544" spans="1:6">
      <c r="A544">
        <v>26</v>
      </c>
      <c r="B544">
        <v>-89.13</v>
      </c>
      <c r="C544">
        <v>7322</v>
      </c>
      <c r="D544">
        <v>1994000</v>
      </c>
      <c r="E544">
        <v>1087</v>
      </c>
      <c r="F544" s="3">
        <v>1077.2478002799635</v>
      </c>
    </row>
    <row r="545" spans="1:6">
      <c r="A545">
        <v>27</v>
      </c>
      <c r="B545">
        <v>-89.016000000000005</v>
      </c>
      <c r="C545">
        <v>7322</v>
      </c>
      <c r="D545">
        <v>1994000</v>
      </c>
      <c r="E545">
        <v>1038</v>
      </c>
      <c r="F545" s="3">
        <v>1071.941355167053</v>
      </c>
    </row>
    <row r="546" spans="1:6">
      <c r="A546">
        <v>28</v>
      </c>
      <c r="B546">
        <v>-88.896000000000001</v>
      </c>
      <c r="C546">
        <v>7322</v>
      </c>
      <c r="D546">
        <v>1994000</v>
      </c>
      <c r="E546">
        <v>1094</v>
      </c>
      <c r="F546" s="3">
        <v>1071.0531584918892</v>
      </c>
    </row>
    <row r="547" spans="1:6">
      <c r="A547">
        <v>29</v>
      </c>
      <c r="B547">
        <v>-88.790999999999997</v>
      </c>
      <c r="C547">
        <v>7322</v>
      </c>
      <c r="D547">
        <v>1994000</v>
      </c>
      <c r="E547">
        <v>1069</v>
      </c>
      <c r="F547" s="3">
        <v>1073.0101968566942</v>
      </c>
    </row>
    <row r="548" spans="1:6">
      <c r="A548">
        <v>30</v>
      </c>
      <c r="B548">
        <v>-88.671999999999997</v>
      </c>
      <c r="C548">
        <v>7322</v>
      </c>
      <c r="D548">
        <v>1994000</v>
      </c>
      <c r="E548">
        <v>1078</v>
      </c>
      <c r="F548" s="3">
        <v>1077.1989283377056</v>
      </c>
    </row>
    <row r="549" spans="1:6">
      <c r="A549">
        <v>31</v>
      </c>
      <c r="B549">
        <v>-88.56</v>
      </c>
      <c r="C549">
        <v>7322</v>
      </c>
      <c r="D549">
        <v>1994000</v>
      </c>
      <c r="E549">
        <v>1088</v>
      </c>
      <c r="F549" s="3">
        <v>1082.2964678522626</v>
      </c>
    </row>
    <row r="550" spans="1:6">
      <c r="A550">
        <v>32</v>
      </c>
      <c r="B550">
        <v>-88.451999999999998</v>
      </c>
      <c r="C550">
        <v>7322</v>
      </c>
      <c r="D550">
        <v>1994000</v>
      </c>
      <c r="E550">
        <v>1122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113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114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59</v>
      </c>
      <c r="B568" t="s">
        <v>38</v>
      </c>
      <c r="C568" t="s">
        <v>41</v>
      </c>
      <c r="D568" t="s">
        <v>58</v>
      </c>
      <c r="E568" t="s">
        <v>57</v>
      </c>
      <c r="F568" t="s">
        <v>78</v>
      </c>
    </row>
    <row r="569" spans="1:10">
      <c r="A569">
        <v>1</v>
      </c>
      <c r="B569">
        <v>-91.947999999999993</v>
      </c>
      <c r="C569">
        <v>7339</v>
      </c>
      <c r="D569">
        <v>1994000</v>
      </c>
      <c r="E569">
        <v>886</v>
      </c>
      <c r="J569" t="s">
        <v>115</v>
      </c>
    </row>
    <row r="570" spans="1:10">
      <c r="A570">
        <v>2</v>
      </c>
      <c r="B570">
        <v>-91.838999999999999</v>
      </c>
      <c r="C570">
        <v>7339</v>
      </c>
      <c r="D570">
        <v>1994000</v>
      </c>
      <c r="E570">
        <v>789</v>
      </c>
    </row>
    <row r="571" spans="1:10">
      <c r="A571">
        <v>3</v>
      </c>
      <c r="B571">
        <v>-91.724000000000004</v>
      </c>
      <c r="C571">
        <v>7339</v>
      </c>
      <c r="D571">
        <v>1994000</v>
      </c>
      <c r="E571">
        <v>845</v>
      </c>
    </row>
    <row r="572" spans="1:10">
      <c r="A572">
        <v>4</v>
      </c>
      <c r="B572">
        <v>-91.611999999999995</v>
      </c>
      <c r="C572">
        <v>7339</v>
      </c>
      <c r="D572">
        <v>1994000</v>
      </c>
      <c r="E572">
        <v>855</v>
      </c>
      <c r="F572" s="3">
        <v>916.2183627408258</v>
      </c>
    </row>
    <row r="573" spans="1:10">
      <c r="A573">
        <v>5</v>
      </c>
      <c r="B573">
        <v>-91.5</v>
      </c>
      <c r="C573">
        <v>7339</v>
      </c>
      <c r="D573">
        <v>1994000</v>
      </c>
      <c r="E573">
        <v>899</v>
      </c>
      <c r="F573" s="3">
        <v>927.53057931913418</v>
      </c>
    </row>
    <row r="574" spans="1:10">
      <c r="A574">
        <v>6</v>
      </c>
      <c r="B574">
        <v>-91.394000000000005</v>
      </c>
      <c r="C574">
        <v>7339</v>
      </c>
      <c r="D574">
        <v>1994000</v>
      </c>
      <c r="E574">
        <v>1025</v>
      </c>
      <c r="F574" s="3">
        <v>940.90954798611108</v>
      </c>
    </row>
    <row r="575" spans="1:10">
      <c r="A575">
        <v>7</v>
      </c>
      <c r="B575">
        <v>-91.281000000000006</v>
      </c>
      <c r="C575">
        <v>7339</v>
      </c>
      <c r="D575">
        <v>1994000</v>
      </c>
      <c r="E575">
        <v>1024</v>
      </c>
      <c r="F575" s="3">
        <v>959.00937737321954</v>
      </c>
    </row>
    <row r="576" spans="1:10">
      <c r="A576">
        <v>8</v>
      </c>
      <c r="B576">
        <v>-91.165000000000006</v>
      </c>
      <c r="C576">
        <v>7339</v>
      </c>
      <c r="D576">
        <v>1994000</v>
      </c>
      <c r="E576">
        <v>1006</v>
      </c>
      <c r="F576" s="3">
        <v>982.72948158245708</v>
      </c>
    </row>
    <row r="577" spans="1:6">
      <c r="A577">
        <v>9</v>
      </c>
      <c r="B577">
        <v>-91.049000000000007</v>
      </c>
      <c r="C577">
        <v>7339</v>
      </c>
      <c r="D577">
        <v>1994000</v>
      </c>
      <c r="E577">
        <v>963</v>
      </c>
      <c r="F577" s="3">
        <v>1012.4167962501922</v>
      </c>
    </row>
    <row r="578" spans="1:6">
      <c r="A578">
        <v>10</v>
      </c>
      <c r="B578">
        <v>-90.933999999999997</v>
      </c>
      <c r="C578">
        <v>7339</v>
      </c>
      <c r="D578">
        <v>1994000</v>
      </c>
      <c r="E578">
        <v>1063</v>
      </c>
      <c r="F578" s="3">
        <v>1047.8532933008207</v>
      </c>
    </row>
    <row r="579" spans="1:6">
      <c r="A579">
        <v>11</v>
      </c>
      <c r="B579">
        <v>-90.823999999999998</v>
      </c>
      <c r="C579">
        <v>7339</v>
      </c>
      <c r="D579">
        <v>1994000</v>
      </c>
      <c r="E579">
        <v>1063</v>
      </c>
      <c r="F579" s="3">
        <v>1086.5758644670743</v>
      </c>
    </row>
    <row r="580" spans="1:6">
      <c r="A580">
        <v>12</v>
      </c>
      <c r="B580">
        <v>-90.709000000000003</v>
      </c>
      <c r="C580">
        <v>7339</v>
      </c>
      <c r="D580">
        <v>1994000</v>
      </c>
      <c r="E580">
        <v>1075</v>
      </c>
      <c r="F580" s="3">
        <v>1130.2086630278652</v>
      </c>
    </row>
    <row r="581" spans="1:6">
      <c r="A581">
        <v>13</v>
      </c>
      <c r="B581">
        <v>-90.594999999999999</v>
      </c>
      <c r="C581">
        <v>7339</v>
      </c>
      <c r="D581">
        <v>1994000</v>
      </c>
      <c r="E581">
        <v>1182</v>
      </c>
      <c r="F581" s="3">
        <v>1173.6703804859153</v>
      </c>
    </row>
    <row r="582" spans="1:6">
      <c r="A582">
        <v>14</v>
      </c>
      <c r="B582">
        <v>-90.486999999999995</v>
      </c>
      <c r="C582">
        <v>7339</v>
      </c>
      <c r="D582">
        <v>1994000</v>
      </c>
      <c r="E582">
        <v>1233</v>
      </c>
      <c r="F582" s="3">
        <v>1211.6488373378656</v>
      </c>
    </row>
    <row r="583" spans="1:6">
      <c r="A583">
        <v>15</v>
      </c>
      <c r="B583">
        <v>-90.372</v>
      </c>
      <c r="C583">
        <v>7339</v>
      </c>
      <c r="D583">
        <v>1994000</v>
      </c>
      <c r="E583">
        <v>1236</v>
      </c>
      <c r="F583" s="3">
        <v>1244.8701645813132</v>
      </c>
    </row>
    <row r="584" spans="1:6">
      <c r="A584">
        <v>16</v>
      </c>
      <c r="B584">
        <v>-90.256</v>
      </c>
      <c r="C584">
        <v>7339</v>
      </c>
      <c r="D584">
        <v>1994000</v>
      </c>
      <c r="E584">
        <v>1297</v>
      </c>
      <c r="F584" s="3">
        <v>1267.3979383464034</v>
      </c>
    </row>
    <row r="585" spans="1:6">
      <c r="A585">
        <v>17</v>
      </c>
      <c r="B585">
        <v>-90.14</v>
      </c>
      <c r="C585">
        <v>7339</v>
      </c>
      <c r="D585">
        <v>1994000</v>
      </c>
      <c r="E585">
        <v>1377</v>
      </c>
      <c r="F585" s="3">
        <v>1276.6641033631995</v>
      </c>
    </row>
    <row r="586" spans="1:6">
      <c r="A586">
        <v>18</v>
      </c>
      <c r="B586">
        <v>-90.025000000000006</v>
      </c>
      <c r="C586">
        <v>7339</v>
      </c>
      <c r="D586">
        <v>1994000</v>
      </c>
      <c r="E586">
        <v>1245</v>
      </c>
      <c r="F586" s="3">
        <v>1272.3525582630059</v>
      </c>
    </row>
    <row r="587" spans="1:6">
      <c r="A587">
        <v>19</v>
      </c>
      <c r="B587">
        <v>-89.918999999999997</v>
      </c>
      <c r="C587">
        <v>7339</v>
      </c>
      <c r="D587">
        <v>1994000</v>
      </c>
      <c r="E587">
        <v>1183</v>
      </c>
      <c r="F587" s="3">
        <v>1257.7174164423427</v>
      </c>
    </row>
    <row r="588" spans="1:6">
      <c r="A588">
        <v>20</v>
      </c>
      <c r="B588">
        <v>-89.805999999999997</v>
      </c>
      <c r="C588">
        <v>7339</v>
      </c>
      <c r="D588">
        <v>1994000</v>
      </c>
      <c r="E588">
        <v>1232</v>
      </c>
      <c r="F588" s="3">
        <v>1233.5273857603072</v>
      </c>
    </row>
    <row r="589" spans="1:6">
      <c r="A589">
        <v>21</v>
      </c>
      <c r="B589">
        <v>-89.691000000000003</v>
      </c>
      <c r="C589">
        <v>7339</v>
      </c>
      <c r="D589">
        <v>1994000</v>
      </c>
      <c r="E589">
        <v>1210</v>
      </c>
      <c r="F589" s="3">
        <v>1203.5016072469243</v>
      </c>
    </row>
    <row r="590" spans="1:6">
      <c r="A590">
        <v>22</v>
      </c>
      <c r="B590">
        <v>-89.576999999999998</v>
      </c>
      <c r="C590">
        <v>7339</v>
      </c>
      <c r="D590">
        <v>1994000</v>
      </c>
      <c r="E590">
        <v>1175</v>
      </c>
      <c r="F590" s="3">
        <v>1172.2654561633822</v>
      </c>
    </row>
    <row r="591" spans="1:6">
      <c r="A591">
        <v>23</v>
      </c>
      <c r="B591">
        <v>-89.457999999999998</v>
      </c>
      <c r="C591">
        <v>7339</v>
      </c>
      <c r="D591">
        <v>1994000</v>
      </c>
      <c r="E591">
        <v>1117</v>
      </c>
      <c r="F591" s="3">
        <v>1141.7582151437859</v>
      </c>
    </row>
    <row r="592" spans="1:6">
      <c r="A592">
        <v>24</v>
      </c>
      <c r="B592">
        <v>-89.341999999999999</v>
      </c>
      <c r="C592">
        <v>7339</v>
      </c>
      <c r="D592">
        <v>1994000</v>
      </c>
      <c r="E592">
        <v>1114</v>
      </c>
      <c r="F592" s="3">
        <v>1116.6414711527152</v>
      </c>
    </row>
    <row r="593" spans="1:6">
      <c r="A593">
        <v>25</v>
      </c>
      <c r="B593">
        <v>-89.234999999999999</v>
      </c>
      <c r="C593">
        <v>7339</v>
      </c>
      <c r="D593">
        <v>1994000</v>
      </c>
      <c r="E593">
        <v>1116</v>
      </c>
      <c r="F593" s="3">
        <v>1098.6813525492025</v>
      </c>
    </row>
    <row r="594" spans="1:6">
      <c r="A594">
        <v>26</v>
      </c>
      <c r="B594">
        <v>-89.13</v>
      </c>
      <c r="C594">
        <v>7339</v>
      </c>
      <c r="D594">
        <v>1994000</v>
      </c>
      <c r="E594">
        <v>1090</v>
      </c>
      <c r="F594" s="3">
        <v>1086.1304162958359</v>
      </c>
    </row>
    <row r="595" spans="1:6">
      <c r="A595">
        <v>27</v>
      </c>
      <c r="B595">
        <v>-89.016000000000005</v>
      </c>
      <c r="C595">
        <v>7339</v>
      </c>
      <c r="D595">
        <v>1994000</v>
      </c>
      <c r="E595">
        <v>1182</v>
      </c>
      <c r="F595" s="3">
        <v>1077.7567178510324</v>
      </c>
    </row>
    <row r="596" spans="1:6">
      <c r="A596">
        <v>28</v>
      </c>
      <c r="B596">
        <v>-88.896000000000001</v>
      </c>
      <c r="C596">
        <v>7339</v>
      </c>
      <c r="D596">
        <v>1994000</v>
      </c>
      <c r="E596">
        <v>1061</v>
      </c>
      <c r="F596" s="3">
        <v>1073.8762492249291</v>
      </c>
    </row>
    <row r="597" spans="1:6">
      <c r="A597">
        <v>29</v>
      </c>
      <c r="B597">
        <v>-88.790999999999997</v>
      </c>
      <c r="C597">
        <v>7339</v>
      </c>
      <c r="D597">
        <v>1994000</v>
      </c>
      <c r="E597">
        <v>1091</v>
      </c>
      <c r="F597" s="3">
        <v>1073.674457754192</v>
      </c>
    </row>
    <row r="598" spans="1:6">
      <c r="A598">
        <v>30</v>
      </c>
      <c r="B598">
        <v>-88.671999999999997</v>
      </c>
      <c r="C598">
        <v>7339</v>
      </c>
      <c r="D598">
        <v>1994000</v>
      </c>
      <c r="E598">
        <v>1011</v>
      </c>
      <c r="F598" s="3">
        <v>1076.0084043399379</v>
      </c>
    </row>
    <row r="599" spans="1:6">
      <c r="A599">
        <v>31</v>
      </c>
      <c r="B599">
        <v>-88.56</v>
      </c>
      <c r="C599">
        <v>7339</v>
      </c>
      <c r="D599">
        <v>1994000</v>
      </c>
      <c r="E599">
        <v>1068</v>
      </c>
      <c r="F599" s="3">
        <v>1079.8746598519285</v>
      </c>
    </row>
    <row r="600" spans="1:6">
      <c r="A600">
        <v>32</v>
      </c>
      <c r="B600">
        <v>-88.451999999999998</v>
      </c>
      <c r="C600">
        <v>7339</v>
      </c>
      <c r="D600">
        <v>1994000</v>
      </c>
      <c r="E600">
        <v>1070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51"/>
  <sheetViews>
    <sheetView tabSelected="1" topLeftCell="T1" workbookViewId="0">
      <selection activeCell="AN19" sqref="AN19:AO19"/>
    </sheetView>
  </sheetViews>
  <sheetFormatPr defaultRowHeight="15"/>
  <sheetData>
    <row r="1" spans="1:42">
      <c r="AH1" s="1" t="s">
        <v>100</v>
      </c>
      <c r="AI1" s="6">
        <v>-90.037999999999997</v>
      </c>
      <c r="AJ1" t="s">
        <v>101</v>
      </c>
    </row>
    <row r="2" spans="1:42">
      <c r="AH2" s="1" t="s">
        <v>102</v>
      </c>
      <c r="AI2" s="6">
        <v>-90.275000000000006</v>
      </c>
      <c r="AJ2" t="s">
        <v>101</v>
      </c>
    </row>
    <row r="3" spans="1:42">
      <c r="AH3" s="1" t="s">
        <v>103</v>
      </c>
      <c r="AI3" s="6">
        <f>1/3*(AI1+2*AI2)</f>
        <v>-90.195999999999998</v>
      </c>
    </row>
    <row r="4" spans="1:42">
      <c r="AH4" s="1" t="s">
        <v>104</v>
      </c>
      <c r="AI4" s="6">
        <f>1/3*(2*AI1+AI2)</f>
        <v>-90.11699999999999</v>
      </c>
    </row>
    <row r="7" spans="1:42">
      <c r="A7" t="str">
        <f>Strains!A1</f>
        <v>Run</v>
      </c>
      <c r="B7" t="str">
        <f>Strains!B1</f>
        <v>Record</v>
      </c>
      <c r="C7" t="str">
        <f>Strains!C1</f>
        <v>File</v>
      </c>
      <c r="D7" t="str">
        <f>Strains!D1</f>
        <v>Date/Time</v>
      </c>
      <c r="E7" t="str">
        <f>Strains!E1</f>
        <v>2TM</v>
      </c>
      <c r="F7" t="str">
        <f>Strains!F1</f>
        <v>TMFR</v>
      </c>
      <c r="G7" t="str">
        <f>Strains!G1</f>
        <v>PSI</v>
      </c>
      <c r="H7" t="str">
        <f>Strains!H1</f>
        <v>PHI</v>
      </c>
      <c r="I7" t="str">
        <f>Strains!I1</f>
        <v>DSRD</v>
      </c>
      <c r="J7" t="str">
        <f>Strains!J1</f>
        <v>XPOS</v>
      </c>
      <c r="K7" t="str">
        <f>Strains!K1</f>
        <v>YPOS</v>
      </c>
      <c r="L7" t="str">
        <f>Strains!L1</f>
        <v>ZPOS</v>
      </c>
      <c r="M7" t="str">
        <f>Strains!M1</f>
        <v>DSTD</v>
      </c>
      <c r="N7" t="str">
        <f>Strains!N1</f>
        <v>OSC</v>
      </c>
      <c r="O7" t="str">
        <f>Strains!O1</f>
        <v># points</v>
      </c>
      <c r="P7" t="str">
        <f>Strains!P1</f>
        <v>Monitor</v>
      </c>
      <c r="Q7" t="str">
        <f>Strains!Q1</f>
        <v>Time(s)</v>
      </c>
      <c r="R7" t="str">
        <f>Strains!R1</f>
        <v>Max</v>
      </c>
      <c r="S7" t="str">
        <f>Strains!S1</f>
        <v>Min</v>
      </c>
      <c r="T7" t="str">
        <f>Strains!T1</f>
        <v>I</v>
      </c>
      <c r="U7" t="str">
        <f>Strains!U1</f>
        <v>DI</v>
      </c>
      <c r="V7" t="str">
        <f>Strains!V1</f>
        <v>f</v>
      </c>
      <c r="W7" t="str">
        <f>Strains!W1</f>
        <v>Df</v>
      </c>
      <c r="X7" t="str">
        <f>Strains!X1</f>
        <v>FWHM</v>
      </c>
      <c r="Y7" t="str">
        <f>Strains!Y1</f>
        <v>DFWHM</v>
      </c>
      <c r="Z7" t="str">
        <f>Strains!Z1</f>
        <v>Bkgd</v>
      </c>
      <c r="AA7" t="str">
        <f>Strains!AA1</f>
        <v>DBkgd</v>
      </c>
      <c r="AB7" t="str">
        <f>Strains!AB1</f>
        <v>Slope</v>
      </c>
      <c r="AC7" t="str">
        <f>Strains!AC1</f>
        <v>DSlope</v>
      </c>
      <c r="AD7" t="str">
        <f>Strains!AD1</f>
        <v>c2</v>
      </c>
      <c r="AG7" s="1" t="s">
        <v>105</v>
      </c>
      <c r="AH7" s="1" t="s">
        <v>106</v>
      </c>
      <c r="AI7" s="1" t="s">
        <v>107</v>
      </c>
      <c r="AJ7" s="7" t="s">
        <v>38</v>
      </c>
      <c r="AK7" s="7" t="s">
        <v>108</v>
      </c>
      <c r="AL7" s="7" t="s">
        <v>82</v>
      </c>
      <c r="AM7" s="7" t="s">
        <v>109</v>
      </c>
      <c r="AN7" s="1" t="s">
        <v>110</v>
      </c>
      <c r="AO7" t="s">
        <v>111</v>
      </c>
      <c r="AP7" t="s">
        <v>112</v>
      </c>
    </row>
    <row r="8" spans="1:42">
      <c r="A8">
        <f>Strains!A2</f>
        <v>1</v>
      </c>
      <c r="B8">
        <f>Strains!B2</f>
        <v>1</v>
      </c>
      <c r="C8">
        <f>Strains!C2</f>
        <v>980014</v>
      </c>
      <c r="D8">
        <f>Strains!D2</f>
        <v>41542.628208101851</v>
      </c>
      <c r="E8">
        <f>Strains!E2</f>
        <v>71.87</v>
      </c>
      <c r="F8">
        <f>Strains!F2</f>
        <v>35.935000000000002</v>
      </c>
      <c r="G8">
        <f>Strains!G2</f>
        <v>-45.1</v>
      </c>
      <c r="H8">
        <f>Strains!H2</f>
        <v>-90.2</v>
      </c>
      <c r="I8">
        <f>Strains!I2</f>
        <v>6.2</v>
      </c>
      <c r="J8">
        <f>Strains!J2</f>
        <v>-2.29</v>
      </c>
      <c r="K8">
        <f>Strains!K2</f>
        <v>-13.364000000000001</v>
      </c>
      <c r="L8">
        <f>Strains!L2</f>
        <v>25.913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1247000</v>
      </c>
      <c r="Q8">
        <f>Strains!Q2</f>
        <v>4488</v>
      </c>
      <c r="R8">
        <f>Strains!R2</f>
        <v>874</v>
      </c>
      <c r="S8">
        <f>Strains!S2</f>
        <v>468</v>
      </c>
      <c r="T8">
        <f>Strains!T2</f>
        <v>1.8693167914339313</v>
      </c>
      <c r="U8">
        <f>Strains!U2</f>
        <v>9.6487224901241314E-2</v>
      </c>
      <c r="V8">
        <f>Strains!V2</f>
        <v>-90.242545257823281</v>
      </c>
      <c r="W8">
        <f>Strains!W2</f>
        <v>2.1115026718314875E-2</v>
      </c>
      <c r="X8">
        <f>Strains!X2</f>
        <v>0.87803894537316629</v>
      </c>
      <c r="Y8">
        <f>Strains!Y2</f>
        <v>5.6183155936751439E-2</v>
      </c>
      <c r="Z8">
        <f>Strains!Z2</f>
        <v>4.2244197688851974</v>
      </c>
      <c r="AA8">
        <f>Strains!AA2</f>
        <v>7.0663877287216834E-2</v>
      </c>
      <c r="AB8">
        <f>Strains!AB2</f>
        <v>0.24580663342073497</v>
      </c>
      <c r="AC8">
        <f>Strains!AC2</f>
        <v>3.2706787281949458E-2</v>
      </c>
      <c r="AD8">
        <f>Strains!AD2</f>
        <v>0.83375386120937955</v>
      </c>
      <c r="AG8" s="1" t="s">
        <v>102</v>
      </c>
      <c r="AH8" s="1">
        <v>0.15</v>
      </c>
      <c r="AI8" s="1">
        <f>9.913-L8</f>
        <v>-16</v>
      </c>
      <c r="AJ8" s="7">
        <f>V8</f>
        <v>-90.242545257823281</v>
      </c>
      <c r="AK8" s="7">
        <f t="shared" ref="AK8:AM13" si="0">W8</f>
        <v>2.1115026718314875E-2</v>
      </c>
      <c r="AL8" s="7">
        <f t="shared" si="0"/>
        <v>0.87803894537316629</v>
      </c>
      <c r="AM8" s="7">
        <f t="shared" si="0"/>
        <v>5.6183155936751439E-2</v>
      </c>
      <c r="AN8" s="8">
        <f>(SIN(RADIANS(AP8/2))/SIN(RADIANS(AJ8/2))-1)*1000000</f>
        <v>281.98453896921546</v>
      </c>
      <c r="AO8" s="8">
        <f>(SIN(RADIANS(AP8/2))/SIN(RADIANS((AJ8+AK8)/2))-1)*1000000-AN8</f>
        <v>183.58739797297301</v>
      </c>
      <c r="AP8" s="6">
        <f>VLOOKUP(AG8,$AH$1:$AI$4,2,FALSE)</f>
        <v>-90.275000000000006</v>
      </c>
    </row>
    <row r="9" spans="1:42">
      <c r="A9">
        <f>Strains!A3</f>
        <v>2</v>
      </c>
      <c r="B9">
        <f>Strains!B3</f>
        <v>2</v>
      </c>
      <c r="C9">
        <f>Strains!C3</f>
        <v>980014</v>
      </c>
      <c r="D9">
        <f>Strains!D3</f>
        <v>41542.680316319442</v>
      </c>
      <c r="E9">
        <f>Strains!E3</f>
        <v>71.87</v>
      </c>
      <c r="F9">
        <f>Strains!F3</f>
        <v>35.935000000000002</v>
      </c>
      <c r="G9">
        <f>Strains!G3</f>
        <v>-45.1</v>
      </c>
      <c r="H9">
        <f>Strains!H3</f>
        <v>-90.2</v>
      </c>
      <c r="I9">
        <f>Strains!I3</f>
        <v>6.2</v>
      </c>
      <c r="J9">
        <f>Strains!J3</f>
        <v>-2.29</v>
      </c>
      <c r="K9">
        <f>Strains!K3</f>
        <v>-13.282999999999999</v>
      </c>
      <c r="L9">
        <f>Strains!L3</f>
        <v>24.913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1247000</v>
      </c>
      <c r="Q9">
        <f>Strains!Q3</f>
        <v>4491</v>
      </c>
      <c r="R9">
        <f>Strains!R3</f>
        <v>878</v>
      </c>
      <c r="S9">
        <f>Strains!S3</f>
        <v>482</v>
      </c>
      <c r="T9">
        <f>Strains!T3</f>
        <v>1.8783263888481749</v>
      </c>
      <c r="U9">
        <f>Strains!U3</f>
        <v>0.13022792763506424</v>
      </c>
      <c r="V9">
        <f>Strains!V3</f>
        <v>-90.257285943680174</v>
      </c>
      <c r="W9">
        <f>Strains!W3</f>
        <v>3.2710202178567009E-2</v>
      </c>
      <c r="X9">
        <f>Strains!X3</f>
        <v>0.99872332903505012</v>
      </c>
      <c r="Y9">
        <f>Strains!Y3</f>
        <v>9.0727672484926386E-2</v>
      </c>
      <c r="Z9">
        <f>Strains!Z3</f>
        <v>4.8422229643925236</v>
      </c>
      <c r="AA9">
        <f>Strains!AA3</f>
        <v>0.11201473713333193</v>
      </c>
      <c r="AB9">
        <f>Strains!AB3</f>
        <v>0.26887446202741838</v>
      </c>
      <c r="AC9">
        <f>Strains!AC3</f>
        <v>4.866233629294852E-2</v>
      </c>
      <c r="AD9">
        <f>Strains!AD3</f>
        <v>1.0422808929069582</v>
      </c>
      <c r="AG9" s="1" t="s">
        <v>102</v>
      </c>
      <c r="AH9" s="1">
        <v>0.15</v>
      </c>
      <c r="AI9" s="1">
        <f t="shared" ref="AI9:AI18" si="1">9.913-L9</f>
        <v>-15</v>
      </c>
      <c r="AJ9" s="7">
        <f t="shared" ref="AJ9:AJ13" si="2">V9</f>
        <v>-90.257285943680174</v>
      </c>
      <c r="AK9" s="7">
        <f t="shared" si="0"/>
        <v>3.2710202178567009E-2</v>
      </c>
      <c r="AL9" s="7">
        <f t="shared" si="0"/>
        <v>0.99872332903505012</v>
      </c>
      <c r="AM9" s="7">
        <f t="shared" si="0"/>
        <v>9.0727672484926386E-2</v>
      </c>
      <c r="AN9" s="8">
        <f t="shared" ref="AN9:AN13" si="3">(SIN(RADIANS(AP9/2))/SIN(RADIANS(AJ9/2))-1)*1000000</f>
        <v>153.8797496896116</v>
      </c>
      <c r="AO9" s="8">
        <f t="shared" ref="AO9:AO13" si="4">(SIN(RADIANS(AP9/2))/SIN(RADIANS((AJ9+AK9)/2))-1)*1000000-AN9</f>
        <v>284.336705331345</v>
      </c>
      <c r="AP9" s="6">
        <f t="shared" ref="AP9:AP13" si="5">VLOOKUP(AG9,$AH$1:$AI$4,2,FALSE)</f>
        <v>-90.275000000000006</v>
      </c>
    </row>
    <row r="10" spans="1:42">
      <c r="A10">
        <f>Strains!A4</f>
        <v>3</v>
      </c>
      <c r="B10">
        <f>Strains!B4</f>
        <v>3</v>
      </c>
      <c r="C10">
        <f>Strains!C4</f>
        <v>980014</v>
      </c>
      <c r="D10">
        <f>Strains!D4</f>
        <v>41542.732391319441</v>
      </c>
      <c r="E10">
        <f>Strains!E4</f>
        <v>71.87</v>
      </c>
      <c r="F10">
        <f>Strains!F4</f>
        <v>35.935000000000002</v>
      </c>
      <c r="G10">
        <f>Strains!G4</f>
        <v>-45.1</v>
      </c>
      <c r="H10">
        <f>Strains!H4</f>
        <v>-90.2</v>
      </c>
      <c r="I10">
        <f>Strains!I4</f>
        <v>6.2</v>
      </c>
      <c r="J10">
        <f>Strains!J4</f>
        <v>-2.29</v>
      </c>
      <c r="K10">
        <f>Strains!K4</f>
        <v>-13.231</v>
      </c>
      <c r="L10">
        <f>Strains!L4</f>
        <v>23.913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1247000</v>
      </c>
      <c r="Q10">
        <f>Strains!Q4</f>
        <v>4506</v>
      </c>
      <c r="R10">
        <f>Strains!R4</f>
        <v>895</v>
      </c>
      <c r="S10">
        <f>Strains!S4</f>
        <v>484</v>
      </c>
      <c r="T10">
        <f>Strains!T4</f>
        <v>1.9568898396848546</v>
      </c>
      <c r="U10">
        <f>Strains!U4</f>
        <v>0.10215908365455036</v>
      </c>
      <c r="V10">
        <f>Strains!V4</f>
        <v>-90.168133680880231</v>
      </c>
      <c r="W10">
        <f>Strains!W4</f>
        <v>2.3506660197893169E-2</v>
      </c>
      <c r="X10">
        <f>Strains!X4</f>
        <v>0.94952179303713324</v>
      </c>
      <c r="Y10">
        <f>Strains!Y4</f>
        <v>6.3413487858931653E-2</v>
      </c>
      <c r="Z10">
        <f>Strains!Z4</f>
        <v>4.5801281285503626</v>
      </c>
      <c r="AA10">
        <f>Strains!AA4</f>
        <v>7.7091187184395671E-2</v>
      </c>
      <c r="AB10">
        <f>Strains!AB4</f>
        <v>0.31113066677909207</v>
      </c>
      <c r="AC10">
        <f>Strains!AC4</f>
        <v>3.6527470637307213E-2</v>
      </c>
      <c r="AD10">
        <f>Strains!AD4</f>
        <v>0.83921029295315475</v>
      </c>
      <c r="AG10" s="1" t="s">
        <v>102</v>
      </c>
      <c r="AH10" s="1">
        <v>0.15</v>
      </c>
      <c r="AI10" s="1">
        <f t="shared" si="1"/>
        <v>-14</v>
      </c>
      <c r="AJ10" s="7">
        <f t="shared" si="2"/>
        <v>-90.168133680880231</v>
      </c>
      <c r="AK10" s="7">
        <f t="shared" si="0"/>
        <v>2.3506660197893169E-2</v>
      </c>
      <c r="AL10" s="7">
        <f t="shared" si="0"/>
        <v>0.94952179303713324</v>
      </c>
      <c r="AM10" s="7">
        <f t="shared" si="0"/>
        <v>6.3413487858931653E-2</v>
      </c>
      <c r="AN10" s="8">
        <f t="shared" si="3"/>
        <v>929.41692318526668</v>
      </c>
      <c r="AO10" s="8">
        <f t="shared" si="4"/>
        <v>204.78627069064885</v>
      </c>
      <c r="AP10" s="6">
        <f t="shared" si="5"/>
        <v>-90.275000000000006</v>
      </c>
    </row>
    <row r="11" spans="1:42">
      <c r="A11">
        <f>Strains!A5</f>
        <v>4</v>
      </c>
      <c r="B11">
        <f>Strains!B5</f>
        <v>4</v>
      </c>
      <c r="C11">
        <f>Strains!C5</f>
        <v>980014</v>
      </c>
      <c r="D11">
        <f>Strains!D5</f>
        <v>41542.784650810187</v>
      </c>
      <c r="E11">
        <f>Strains!E5</f>
        <v>71.87</v>
      </c>
      <c r="F11">
        <f>Strains!F5</f>
        <v>35.935000000000002</v>
      </c>
      <c r="G11">
        <f>Strains!G5</f>
        <v>-45.1</v>
      </c>
      <c r="H11">
        <f>Strains!H5</f>
        <v>-90.2</v>
      </c>
      <c r="I11">
        <f>Strains!I5</f>
        <v>6.2</v>
      </c>
      <c r="J11">
        <f>Strains!J5</f>
        <v>-2.29</v>
      </c>
      <c r="K11">
        <f>Strains!K5</f>
        <v>-13.132999999999999</v>
      </c>
      <c r="L11">
        <f>Strains!L5</f>
        <v>22.913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1247000</v>
      </c>
      <c r="Q11">
        <f>Strains!Q5</f>
        <v>4511</v>
      </c>
      <c r="R11">
        <f>Strains!R5</f>
        <v>925</v>
      </c>
      <c r="S11">
        <f>Strains!S5</f>
        <v>509</v>
      </c>
      <c r="T11">
        <f>Strains!T5</f>
        <v>1.9206059441942478</v>
      </c>
      <c r="U11">
        <f>Strains!U5</f>
        <v>0.15813295648519041</v>
      </c>
      <c r="V11">
        <f>Strains!V5</f>
        <v>-90.017877162035191</v>
      </c>
      <c r="W11">
        <f>Strains!W5</f>
        <v>3.6039647790285893E-2</v>
      </c>
      <c r="X11">
        <f>Strains!X5</f>
        <v>0.92858951741680051</v>
      </c>
      <c r="Y11">
        <f>Strains!Y5</f>
        <v>9.7063016568474367E-2</v>
      </c>
      <c r="Z11">
        <f>Strains!Z5</f>
        <v>4.7242416037164769</v>
      </c>
      <c r="AA11">
        <f>Strains!AA5</f>
        <v>0.10910267829078935</v>
      </c>
      <c r="AB11">
        <f>Strains!AB5</f>
        <v>0.13025727871315354</v>
      </c>
      <c r="AC11">
        <f>Strains!AC5</f>
        <v>5.6529819221621355E-2</v>
      </c>
      <c r="AD11">
        <f>Strains!AD5</f>
        <v>1.3118156726387173</v>
      </c>
      <c r="AG11" s="1" t="s">
        <v>102</v>
      </c>
      <c r="AH11" s="1">
        <v>0.15</v>
      </c>
      <c r="AI11" s="1">
        <f t="shared" si="1"/>
        <v>-13</v>
      </c>
      <c r="AJ11" s="7">
        <f t="shared" si="2"/>
        <v>-90.017877162035191</v>
      </c>
      <c r="AK11" s="7">
        <f t="shared" si="0"/>
        <v>3.6039647790285893E-2</v>
      </c>
      <c r="AL11" s="7">
        <f t="shared" si="0"/>
        <v>0.92858951741680051</v>
      </c>
      <c r="AM11" s="7">
        <f t="shared" si="0"/>
        <v>9.7063016568474367E-2</v>
      </c>
      <c r="AN11" s="8">
        <f t="shared" si="3"/>
        <v>2240.6008097983763</v>
      </c>
      <c r="AO11" s="8">
        <f t="shared" si="4"/>
        <v>315.26030141604269</v>
      </c>
      <c r="AP11" s="6">
        <f t="shared" si="5"/>
        <v>-90.275000000000006</v>
      </c>
    </row>
    <row r="12" spans="1:42">
      <c r="A12">
        <f>Strains!A6</f>
        <v>5</v>
      </c>
      <c r="B12">
        <f>Strains!B6</f>
        <v>5</v>
      </c>
      <c r="C12">
        <f>Strains!C6</f>
        <v>980014</v>
      </c>
      <c r="D12">
        <f>Strains!D6</f>
        <v>41542.837033912037</v>
      </c>
      <c r="E12">
        <f>Strains!E6</f>
        <v>71.87</v>
      </c>
      <c r="F12">
        <f>Strains!F6</f>
        <v>35.935000000000002</v>
      </c>
      <c r="G12">
        <f>Strains!G6</f>
        <v>-45.1</v>
      </c>
      <c r="H12">
        <f>Strains!H6</f>
        <v>-90.2</v>
      </c>
      <c r="I12">
        <f>Strains!I6</f>
        <v>6.2</v>
      </c>
      <c r="J12">
        <f>Strains!J6</f>
        <v>-2.29</v>
      </c>
      <c r="K12">
        <f>Strains!K6</f>
        <v>-13.097</v>
      </c>
      <c r="L12">
        <f>Strains!L6</f>
        <v>21.913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1247000</v>
      </c>
      <c r="Q12">
        <f>Strains!Q6</f>
        <v>4516</v>
      </c>
      <c r="R12">
        <f>Strains!R6</f>
        <v>870</v>
      </c>
      <c r="S12">
        <f>Strains!S6</f>
        <v>457</v>
      </c>
      <c r="T12">
        <f>Strains!T6</f>
        <v>2.0878606651253726</v>
      </c>
      <c r="U12">
        <f>Strains!U6</f>
        <v>0.13631462924280183</v>
      </c>
      <c r="V12">
        <f>Strains!V6</f>
        <v>-90.059771004792395</v>
      </c>
      <c r="W12">
        <f>Strains!W6</f>
        <v>3.2655820059385603E-2</v>
      </c>
      <c r="X12">
        <f>Strains!X6</f>
        <v>1.0452410985708254</v>
      </c>
      <c r="Y12">
        <f>Strains!Y6</f>
        <v>9.0464977433971097E-2</v>
      </c>
      <c r="Z12">
        <f>Strains!Z6</f>
        <v>5.1205511945803046</v>
      </c>
      <c r="AA12">
        <f>Strains!AA6</f>
        <v>0.10507024402170004</v>
      </c>
      <c r="AB12">
        <f>Strains!AB6</f>
        <v>0.27399113756245025</v>
      </c>
      <c r="AC12">
        <f>Strains!AC6</f>
        <v>5.2498151578754322E-2</v>
      </c>
      <c r="AD12">
        <f>Strains!AD6</f>
        <v>1.0426542856867611</v>
      </c>
      <c r="AG12" s="1" t="s">
        <v>102</v>
      </c>
      <c r="AH12" s="1">
        <v>0.15</v>
      </c>
      <c r="AI12" s="1">
        <f t="shared" si="1"/>
        <v>-12</v>
      </c>
      <c r="AJ12" s="7">
        <f t="shared" si="2"/>
        <v>-90.059771004792395</v>
      </c>
      <c r="AK12" s="7">
        <f t="shared" si="0"/>
        <v>3.2655820059385603E-2</v>
      </c>
      <c r="AL12" s="7">
        <f t="shared" si="0"/>
        <v>1.0452410985708254</v>
      </c>
      <c r="AM12" s="7">
        <f t="shared" si="0"/>
        <v>9.0464977433971097E-2</v>
      </c>
      <c r="AN12" s="8">
        <f t="shared" si="3"/>
        <v>1874.503987524756</v>
      </c>
      <c r="AO12" s="8">
        <f t="shared" si="4"/>
        <v>285.3342072428602</v>
      </c>
      <c r="AP12" s="6">
        <f t="shared" si="5"/>
        <v>-90.275000000000006</v>
      </c>
    </row>
    <row r="13" spans="1:42">
      <c r="A13">
        <f>Strains!A7</f>
        <v>6</v>
      </c>
      <c r="B13">
        <f>Strains!B7</f>
        <v>6</v>
      </c>
      <c r="C13">
        <f>Strains!C7</f>
        <v>980014</v>
      </c>
      <c r="D13">
        <f>Strains!D7</f>
        <v>41542.889416319442</v>
      </c>
      <c r="E13">
        <f>Strains!E7</f>
        <v>71.87</v>
      </c>
      <c r="F13">
        <f>Strains!F7</f>
        <v>35.935000000000002</v>
      </c>
      <c r="G13">
        <f>Strains!G7</f>
        <v>-45.1</v>
      </c>
      <c r="H13">
        <f>Strains!H7</f>
        <v>-90.2</v>
      </c>
      <c r="I13">
        <f>Strains!I7</f>
        <v>6.2</v>
      </c>
      <c r="J13">
        <f>Strains!J7</f>
        <v>-2.29</v>
      </c>
      <c r="K13">
        <f>Strains!K7</f>
        <v>-13.026999999999999</v>
      </c>
      <c r="L13">
        <f>Strains!L7</f>
        <v>20.913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1247000</v>
      </c>
      <c r="Q13">
        <f>Strains!Q7</f>
        <v>4520</v>
      </c>
      <c r="R13">
        <f>Strains!R7</f>
        <v>912</v>
      </c>
      <c r="S13">
        <f>Strains!S7</f>
        <v>509</v>
      </c>
      <c r="T13">
        <f>Strains!T7</f>
        <v>1.8756290879665753</v>
      </c>
      <c r="U13">
        <f>Strains!U7</f>
        <v>0.13743605308523454</v>
      </c>
      <c r="V13">
        <f>Strains!V7</f>
        <v>-90.065969253833401</v>
      </c>
      <c r="W13">
        <f>Strains!W7</f>
        <v>3.3952035474873875E-2</v>
      </c>
      <c r="X13">
        <f>Strains!X7</f>
        <v>0.9737693150501352</v>
      </c>
      <c r="Y13">
        <f>Strains!Y7</f>
        <v>9.2034828375617536E-2</v>
      </c>
      <c r="Z13">
        <f>Strains!Z7</f>
        <v>4.7298099551053481</v>
      </c>
      <c r="AA13">
        <f>Strains!AA7</f>
        <v>9.931475408963765E-2</v>
      </c>
      <c r="AB13">
        <f>Strains!AB7</f>
        <v>0.3220861554374978</v>
      </c>
      <c r="AC13">
        <f>Strains!AC7</f>
        <v>5.0699717682443239E-2</v>
      </c>
      <c r="AD13">
        <f>Strains!AD7</f>
        <v>1.1074224234854522</v>
      </c>
      <c r="AG13" s="1" t="s">
        <v>102</v>
      </c>
      <c r="AH13" s="1">
        <v>0.15</v>
      </c>
      <c r="AI13" s="1">
        <f t="shared" si="1"/>
        <v>-11</v>
      </c>
      <c r="AJ13" s="7">
        <f t="shared" si="2"/>
        <v>-90.065969253833401</v>
      </c>
      <c r="AK13" s="7">
        <f t="shared" si="0"/>
        <v>3.3952035474873875E-2</v>
      </c>
      <c r="AL13" s="7">
        <f t="shared" si="0"/>
        <v>0.9737693150501352</v>
      </c>
      <c r="AM13" s="7">
        <f t="shared" si="0"/>
        <v>9.2034828375617536E-2</v>
      </c>
      <c r="AN13" s="8">
        <f t="shared" si="3"/>
        <v>1820.3735622983609</v>
      </c>
      <c r="AO13" s="8">
        <f t="shared" si="4"/>
        <v>296.61695758687029</v>
      </c>
      <c r="AP13" s="6">
        <f t="shared" si="5"/>
        <v>-90.275000000000006</v>
      </c>
    </row>
    <row r="14" spans="1:42">
      <c r="A14">
        <f>Strains!A8</f>
        <v>7</v>
      </c>
      <c r="B14">
        <f>Strains!B8</f>
        <v>7</v>
      </c>
      <c r="C14">
        <f>Strains!C8</f>
        <v>980014</v>
      </c>
      <c r="D14">
        <f>Strains!D8</f>
        <v>41542.941836342594</v>
      </c>
      <c r="E14">
        <f>Strains!E8</f>
        <v>71.87</v>
      </c>
      <c r="F14">
        <f>Strains!F8</f>
        <v>35.935000000000002</v>
      </c>
      <c r="G14">
        <f>Strains!G8</f>
        <v>-45.1</v>
      </c>
      <c r="H14">
        <f>Strains!H8</f>
        <v>-90.2</v>
      </c>
      <c r="I14">
        <f>Strains!I8</f>
        <v>6.2</v>
      </c>
      <c r="J14">
        <f>Strains!J8</f>
        <v>-2.29</v>
      </c>
      <c r="K14">
        <f>Strains!K8</f>
        <v>-12.906000000000001</v>
      </c>
      <c r="L14">
        <f>Strains!L8</f>
        <v>19.913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1247000</v>
      </c>
      <c r="Q14">
        <f>Strains!Q8</f>
        <v>4528</v>
      </c>
      <c r="R14">
        <f>Strains!R8</f>
        <v>854</v>
      </c>
      <c r="S14">
        <f>Strains!S8</f>
        <v>506</v>
      </c>
      <c r="T14">
        <f>Strains!T8</f>
        <v>1.9231854824397421</v>
      </c>
      <c r="U14">
        <f>Strains!U8</f>
        <v>0.11982880863044884</v>
      </c>
      <c r="V14">
        <f>Strains!V8</f>
        <v>-90.1960611308278</v>
      </c>
      <c r="W14">
        <f>Strains!W8</f>
        <v>3.2862570050659609E-2</v>
      </c>
      <c r="X14">
        <f>Strains!X8</f>
        <v>1.0998455131737521</v>
      </c>
      <c r="Y14">
        <f>Strains!Y8</f>
        <v>9.3976016158234213E-2</v>
      </c>
      <c r="Z14">
        <f>Strains!Z8</f>
        <v>5.2377103364552156</v>
      </c>
      <c r="AA14">
        <f>Strains!AA8</f>
        <v>0.10826431907077888</v>
      </c>
      <c r="AB14">
        <f>Strains!AB8</f>
        <v>0.4210323071114086</v>
      </c>
      <c r="AC14">
        <f>Strains!AC8</f>
        <v>4.7536633671772438E-2</v>
      </c>
      <c r="AD14">
        <f>Strains!AD8</f>
        <v>0.8901358032998079</v>
      </c>
      <c r="AG14" s="1" t="s">
        <v>102</v>
      </c>
      <c r="AH14" s="1">
        <v>0.15</v>
      </c>
      <c r="AI14" s="1">
        <f t="shared" si="1"/>
        <v>-10</v>
      </c>
      <c r="AJ14" s="7">
        <f t="shared" ref="AJ14:AJ18" si="6">V14</f>
        <v>-90.1960611308278</v>
      </c>
      <c r="AK14" s="7">
        <f t="shared" ref="AK14:AK18" si="7">W14</f>
        <v>3.2862570050659609E-2</v>
      </c>
      <c r="AL14" s="7">
        <f t="shared" ref="AL14:AL18" si="8">X14</f>
        <v>1.0998455131737521</v>
      </c>
      <c r="AM14" s="7">
        <f t="shared" ref="AM14:AM18" si="9">Y14</f>
        <v>9.3976016158234213E-2</v>
      </c>
      <c r="AN14" s="8">
        <f t="shared" ref="AN14:AN18" si="10">(SIN(RADIANS(AP14/2))/SIN(RADIANS(AJ14/2))-1)*1000000</f>
        <v>686.28102695611483</v>
      </c>
      <c r="AO14" s="8">
        <f t="shared" ref="AO14:AO18" si="11">(SIN(RADIANS(AP14/2))/SIN(RADIANS((AJ14+AK14)/2))-1)*1000000-AN14</f>
        <v>286.11943300460575</v>
      </c>
      <c r="AP14" s="6">
        <f t="shared" ref="AP14:AP18" si="12">VLOOKUP(AG14,$AH$1:$AI$4,2,FALSE)</f>
        <v>-90.275000000000006</v>
      </c>
    </row>
    <row r="15" spans="1:42">
      <c r="A15">
        <f>Strains!A9</f>
        <v>8</v>
      </c>
      <c r="B15">
        <f>Strains!B9</f>
        <v>8</v>
      </c>
      <c r="C15">
        <f>Strains!C9</f>
        <v>980014</v>
      </c>
      <c r="D15">
        <f>Strains!D9</f>
        <v>41542.994346990738</v>
      </c>
      <c r="E15">
        <f>Strains!E9</f>
        <v>71.87</v>
      </c>
      <c r="F15">
        <f>Strains!F9</f>
        <v>35.935000000000002</v>
      </c>
      <c r="G15">
        <f>Strains!G9</f>
        <v>-45.1</v>
      </c>
      <c r="H15">
        <f>Strains!H9</f>
        <v>-90.2</v>
      </c>
      <c r="I15">
        <f>Strains!I9</f>
        <v>6.2</v>
      </c>
      <c r="J15">
        <f>Strains!J9</f>
        <v>-2.29</v>
      </c>
      <c r="K15">
        <f>Strains!K9</f>
        <v>-12.788</v>
      </c>
      <c r="L15">
        <f>Strains!L9</f>
        <v>18.913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1247000</v>
      </c>
      <c r="Q15">
        <f>Strains!Q9</f>
        <v>4533</v>
      </c>
      <c r="R15">
        <f>Strains!R9</f>
        <v>826</v>
      </c>
      <c r="S15">
        <f>Strains!S9</f>
        <v>519</v>
      </c>
      <c r="T15">
        <f>Strains!T9</f>
        <v>1.5510602565397331</v>
      </c>
      <c r="U15">
        <f>Strains!U9</f>
        <v>0.1166555499721242</v>
      </c>
      <c r="V15">
        <f>Strains!V9</f>
        <v>-90.20836717986225</v>
      </c>
      <c r="W15">
        <f>Strains!W9</f>
        <v>3.4579130274296474E-2</v>
      </c>
      <c r="X15">
        <f>Strains!X9</f>
        <v>0.97043914449838431</v>
      </c>
      <c r="Y15">
        <f>Strains!Y9</f>
        <v>9.4875149067208786E-2</v>
      </c>
      <c r="Z15">
        <f>Strains!Z9</f>
        <v>4.7213907586437598</v>
      </c>
      <c r="AA15">
        <f>Strains!AA9</f>
        <v>9.4233043746204628E-2</v>
      </c>
      <c r="AB15">
        <f>Strains!AB9</f>
        <v>0.31864622585550634</v>
      </c>
      <c r="AC15">
        <f>Strains!AC9</f>
        <v>4.3074456953849025E-2</v>
      </c>
      <c r="AD15">
        <f>Strains!AD9</f>
        <v>0.96049108315004472</v>
      </c>
      <c r="AG15" s="1" t="s">
        <v>103</v>
      </c>
      <c r="AH15" s="1">
        <v>0.15</v>
      </c>
      <c r="AI15" s="1">
        <f t="shared" si="1"/>
        <v>-9</v>
      </c>
      <c r="AJ15" s="7">
        <f t="shared" si="6"/>
        <v>-90.20836717986225</v>
      </c>
      <c r="AK15" s="7">
        <f t="shared" si="7"/>
        <v>3.4579130274296474E-2</v>
      </c>
      <c r="AL15" s="7">
        <f t="shared" si="8"/>
        <v>0.97043914449838431</v>
      </c>
      <c r="AM15" s="7">
        <f t="shared" si="9"/>
        <v>9.4875149067208786E-2</v>
      </c>
      <c r="AN15" s="8">
        <f t="shared" si="10"/>
        <v>-107.53805292174067</v>
      </c>
      <c r="AO15" s="8">
        <f t="shared" si="11"/>
        <v>300.76805164813698</v>
      </c>
      <c r="AP15" s="6">
        <f t="shared" si="12"/>
        <v>-90.195999999999998</v>
      </c>
    </row>
    <row r="16" spans="1:42">
      <c r="A16">
        <f>Strains!A10</f>
        <v>9</v>
      </c>
      <c r="B16">
        <f>Strains!B10</f>
        <v>9</v>
      </c>
      <c r="C16">
        <f>Strains!C10</f>
        <v>980014</v>
      </c>
      <c r="D16">
        <f>Strains!D10</f>
        <v>41543.046919907407</v>
      </c>
      <c r="E16">
        <f>Strains!E10</f>
        <v>71.87</v>
      </c>
      <c r="F16">
        <f>Strains!F10</f>
        <v>35.935000000000002</v>
      </c>
      <c r="G16">
        <f>Strains!G10</f>
        <v>-45.1</v>
      </c>
      <c r="H16">
        <f>Strains!H10</f>
        <v>-90.2</v>
      </c>
      <c r="I16">
        <f>Strains!I10</f>
        <v>6.2</v>
      </c>
      <c r="J16">
        <f>Strains!J10</f>
        <v>-2.29</v>
      </c>
      <c r="K16">
        <f>Strains!K10</f>
        <v>-12.994999999999999</v>
      </c>
      <c r="L16">
        <f>Strains!L10</f>
        <v>17.913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1994000</v>
      </c>
      <c r="Q16">
        <f>Strains!Q10</f>
        <v>7276</v>
      </c>
      <c r="R16">
        <f>Strains!R10</f>
        <v>1295</v>
      </c>
      <c r="S16">
        <f>Strains!S10</f>
        <v>769</v>
      </c>
      <c r="T16">
        <f>Strains!T10</f>
        <v>2.2584085069124504</v>
      </c>
      <c r="U16">
        <f>Strains!U10</f>
        <v>0.13957868029348655</v>
      </c>
      <c r="V16">
        <f>Strains!V10</f>
        <v>-90.287848176176126</v>
      </c>
      <c r="W16">
        <f>Strains!W10</f>
        <v>3.8506680994583084E-2</v>
      </c>
      <c r="X16">
        <f>Strains!X10</f>
        <v>1.3730807316151286</v>
      </c>
      <c r="Y16">
        <f>Strains!Y10</f>
        <v>0.12495154084668468</v>
      </c>
      <c r="Z16">
        <f>Strains!Z10</f>
        <v>6.4136138583946991</v>
      </c>
      <c r="AA16">
        <f>Strains!AA10</f>
        <v>0.18387575424154223</v>
      </c>
      <c r="AB16">
        <f>Strains!AB10</f>
        <v>0.48924418750336901</v>
      </c>
      <c r="AC16">
        <f>Strains!AC10</f>
        <v>6.1874668908831934E-2</v>
      </c>
      <c r="AD16">
        <f>Strains!AD10</f>
        <v>0.95701993719280443</v>
      </c>
      <c r="AG16" s="1" t="s">
        <v>100</v>
      </c>
      <c r="AH16" s="1">
        <v>0.15</v>
      </c>
      <c r="AI16" s="1">
        <f t="shared" si="1"/>
        <v>-8</v>
      </c>
      <c r="AJ16" s="7">
        <f t="shared" si="6"/>
        <v>-90.287848176176126</v>
      </c>
      <c r="AK16" s="7">
        <f t="shared" si="7"/>
        <v>3.8506680994583084E-2</v>
      </c>
      <c r="AL16" s="7">
        <f t="shared" si="8"/>
        <v>1.3730807316151286</v>
      </c>
      <c r="AM16" s="7">
        <f t="shared" si="9"/>
        <v>0.12495154084668468</v>
      </c>
      <c r="AN16" s="8">
        <f t="shared" si="10"/>
        <v>-2171.7854999906417</v>
      </c>
      <c r="AO16" s="8">
        <f t="shared" si="11"/>
        <v>333.79202452954451</v>
      </c>
      <c r="AP16" s="6">
        <f t="shared" si="12"/>
        <v>-90.037999999999997</v>
      </c>
    </row>
    <row r="17" spans="1:42">
      <c r="A17">
        <f>Strains!A11</f>
        <v>10</v>
      </c>
      <c r="B17">
        <f>Strains!B11</f>
        <v>10</v>
      </c>
      <c r="C17">
        <f>Strains!C11</f>
        <v>980014</v>
      </c>
      <c r="D17">
        <f>Strains!D11</f>
        <v>41543.131224884259</v>
      </c>
      <c r="E17">
        <f>Strains!E11</f>
        <v>71.87</v>
      </c>
      <c r="F17">
        <f>Strains!F11</f>
        <v>35.935000000000002</v>
      </c>
      <c r="G17">
        <f>Strains!G11</f>
        <v>-45.1</v>
      </c>
      <c r="H17">
        <f>Strains!H11</f>
        <v>-90.2</v>
      </c>
      <c r="I17">
        <f>Strains!I11</f>
        <v>6.2</v>
      </c>
      <c r="J17">
        <f>Strains!J11</f>
        <v>-2.29</v>
      </c>
      <c r="K17">
        <f>Strains!K11</f>
        <v>-13.098000000000001</v>
      </c>
      <c r="L17">
        <f>Strains!L11</f>
        <v>16.913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1994000</v>
      </c>
      <c r="Q17">
        <f>Strains!Q11</f>
        <v>7300</v>
      </c>
      <c r="R17">
        <f>Strains!R11</f>
        <v>1380</v>
      </c>
      <c r="S17">
        <f>Strains!S11</f>
        <v>782</v>
      </c>
      <c r="T17">
        <f>Strains!T11</f>
        <v>2.3002757722623755</v>
      </c>
      <c r="U17">
        <f>Strains!U11</f>
        <v>0.14025125354401552</v>
      </c>
      <c r="V17">
        <f>Strains!V11</f>
        <v>-90.238972461803471</v>
      </c>
      <c r="W17">
        <f>Strains!W11</f>
        <v>3.7577716812846433E-2</v>
      </c>
      <c r="X17">
        <f>Strains!X11</f>
        <v>1.3129593106550297</v>
      </c>
      <c r="Y17">
        <f>Strains!Y11</f>
        <v>0.11800857422395639</v>
      </c>
      <c r="Z17">
        <f>Strains!Z11</f>
        <v>6.2599563800542413</v>
      </c>
      <c r="AA17">
        <f>Strains!AA11</f>
        <v>0.1671875835608492</v>
      </c>
      <c r="AB17">
        <f>Strains!AB11</f>
        <v>0.43539409519222366</v>
      </c>
      <c r="AC17">
        <f>Strains!AC11</f>
        <v>6.0850406773522304E-2</v>
      </c>
      <c r="AD17">
        <f>Strains!AD11</f>
        <v>1.0584308253441033</v>
      </c>
      <c r="AG17" s="1" t="s">
        <v>100</v>
      </c>
      <c r="AH17" s="1">
        <v>0.15</v>
      </c>
      <c r="AI17" s="1">
        <f t="shared" si="1"/>
        <v>-7</v>
      </c>
      <c r="AJ17" s="7">
        <f t="shared" si="6"/>
        <v>-90.238972461803471</v>
      </c>
      <c r="AK17" s="7">
        <f t="shared" si="7"/>
        <v>3.7577716812846433E-2</v>
      </c>
      <c r="AL17" s="7">
        <f t="shared" si="8"/>
        <v>1.3129593106550297</v>
      </c>
      <c r="AM17" s="7">
        <f t="shared" si="9"/>
        <v>0.11800857422395639</v>
      </c>
      <c r="AN17" s="8">
        <f t="shared" si="10"/>
        <v>-1748.0529206496121</v>
      </c>
      <c r="AO17" s="8">
        <f t="shared" si="11"/>
        <v>326.15189434526133</v>
      </c>
      <c r="AP17" s="6">
        <f t="shared" si="12"/>
        <v>-90.037999999999997</v>
      </c>
    </row>
    <row r="18" spans="1:42">
      <c r="A18">
        <f>Strains!A12</f>
        <v>11</v>
      </c>
      <c r="B18">
        <f>Strains!B12</f>
        <v>11</v>
      </c>
      <c r="C18">
        <f>Strains!C12</f>
        <v>980014</v>
      </c>
      <c r="D18">
        <f>Strains!D12</f>
        <v>41543.215870717591</v>
      </c>
      <c r="E18">
        <f>Strains!E12</f>
        <v>71.87</v>
      </c>
      <c r="F18">
        <f>Strains!F12</f>
        <v>35.935000000000002</v>
      </c>
      <c r="G18">
        <f>Strains!G12</f>
        <v>-45.1</v>
      </c>
      <c r="H18">
        <f>Strains!H12</f>
        <v>-90.2</v>
      </c>
      <c r="I18">
        <f>Strains!I12</f>
        <v>6.2</v>
      </c>
      <c r="J18">
        <f>Strains!J12</f>
        <v>-2.29</v>
      </c>
      <c r="K18">
        <f>Strains!K12</f>
        <v>-13.247999999999999</v>
      </c>
      <c r="L18">
        <f>Strains!L12</f>
        <v>15.913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1994000</v>
      </c>
      <c r="Q18">
        <f>Strains!Q12</f>
        <v>7322</v>
      </c>
      <c r="R18">
        <f>Strains!R12</f>
        <v>1345</v>
      </c>
      <c r="S18">
        <f>Strains!S12</f>
        <v>809</v>
      </c>
      <c r="T18">
        <f>Strains!T12</f>
        <v>2.1246304055400751</v>
      </c>
      <c r="U18">
        <f>Strains!U12</f>
        <v>0.11173767337474967</v>
      </c>
      <c r="V18">
        <f>Strains!V12</f>
        <v>-90.241598834702188</v>
      </c>
      <c r="W18">
        <f>Strains!W12</f>
        <v>2.9768674167215584E-2</v>
      </c>
      <c r="X18">
        <f>Strains!X12</f>
        <v>1.1767321729477946</v>
      </c>
      <c r="Y18">
        <f>Strains!Y12</f>
        <v>8.768994204293018E-2</v>
      </c>
      <c r="Z18">
        <f>Strains!Z12</f>
        <v>5.662913730633778</v>
      </c>
      <c r="AA18">
        <f>Strains!AA12</f>
        <v>0.11660943962200256</v>
      </c>
      <c r="AB18">
        <f>Strains!AB12</f>
        <v>0.35666308404681596</v>
      </c>
      <c r="AC18">
        <f>Strains!AC12</f>
        <v>4.6470858093442341E-2</v>
      </c>
      <c r="AD18">
        <f>Strains!AD12</f>
        <v>0.98155675082930505</v>
      </c>
      <c r="AG18" s="1" t="s">
        <v>100</v>
      </c>
      <c r="AH18" s="1">
        <v>0.15</v>
      </c>
      <c r="AI18" s="1">
        <f t="shared" si="1"/>
        <v>-6</v>
      </c>
      <c r="AJ18" s="7">
        <f t="shared" si="6"/>
        <v>-90.241598834702188</v>
      </c>
      <c r="AK18" s="7">
        <f t="shared" si="7"/>
        <v>2.9768674167215584E-2</v>
      </c>
      <c r="AL18" s="7">
        <f t="shared" si="8"/>
        <v>1.1767321729477946</v>
      </c>
      <c r="AM18" s="7">
        <f t="shared" si="9"/>
        <v>8.768994204293018E-2</v>
      </c>
      <c r="AN18" s="8">
        <f t="shared" si="10"/>
        <v>-1770.8362732358207</v>
      </c>
      <c r="AO18" s="8">
        <f t="shared" si="11"/>
        <v>258.32999863950613</v>
      </c>
      <c r="AP18" s="6">
        <f t="shared" si="12"/>
        <v>-90.037999999999997</v>
      </c>
    </row>
    <row r="19" spans="1:42">
      <c r="A19">
        <f>Strains!A13</f>
        <v>12</v>
      </c>
      <c r="B19">
        <f>Strains!B13</f>
        <v>12</v>
      </c>
      <c r="C19">
        <f>Strains!C13</f>
        <v>980014</v>
      </c>
      <c r="D19">
        <f>Strains!D13</f>
        <v>41543.30072673611</v>
      </c>
      <c r="E19">
        <f>Strains!E13</f>
        <v>71.87</v>
      </c>
      <c r="F19">
        <f>Strains!F13</f>
        <v>35.935000000000002</v>
      </c>
      <c r="G19">
        <f>Strains!G13</f>
        <v>-45.1</v>
      </c>
      <c r="H19">
        <f>Strains!H13</f>
        <v>-90.2</v>
      </c>
      <c r="I19">
        <f>Strains!I13</f>
        <v>6.2</v>
      </c>
      <c r="J19">
        <f>Strains!J13</f>
        <v>-2.29</v>
      </c>
      <c r="K19">
        <f>Strains!K13</f>
        <v>-13.295999999999999</v>
      </c>
      <c r="L19">
        <f>Strains!L13</f>
        <v>14.913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1994000</v>
      </c>
      <c r="Q19">
        <f>Strains!Q13</f>
        <v>7339</v>
      </c>
      <c r="R19">
        <f>Strains!R13</f>
        <v>1377</v>
      </c>
      <c r="S19">
        <f>Strains!S13</f>
        <v>789</v>
      </c>
      <c r="T19">
        <f>Strains!T13</f>
        <v>1.8994708828055595</v>
      </c>
      <c r="U19">
        <f>Strains!U13</f>
        <v>0.18616058203858354</v>
      </c>
      <c r="V19">
        <f>Strains!V13</f>
        <v>-90.173802118288791</v>
      </c>
      <c r="W19">
        <f>Strains!W13</f>
        <v>5.7234630387582447E-2</v>
      </c>
      <c r="X19">
        <f>Strains!X13</f>
        <v>1.2400620708227557</v>
      </c>
      <c r="Y19">
        <f>Strains!Y13</f>
        <v>0.17701368871599479</v>
      </c>
      <c r="Z19">
        <f>Strains!Z13</f>
        <v>6.0196588849649721</v>
      </c>
      <c r="AA19">
        <f>Strains!AA13</f>
        <v>0.2146107769252234</v>
      </c>
      <c r="AB19">
        <f>Strains!AB13</f>
        <v>0.3642324393339797</v>
      </c>
      <c r="AC19">
        <f>Strains!AC13</f>
        <v>8.3285502789617841E-2</v>
      </c>
      <c r="AD19">
        <f>Strains!AD13</f>
        <v>1.4968021557358919</v>
      </c>
      <c r="AG19" s="1" t="s">
        <v>100</v>
      </c>
      <c r="AH19" s="1">
        <v>0.15</v>
      </c>
      <c r="AI19" s="1">
        <f t="shared" ref="AI19" si="13">9.913-L19</f>
        <v>-5</v>
      </c>
      <c r="AJ19" s="7">
        <f t="shared" ref="AJ19" si="14">V19</f>
        <v>-90.173802118288791</v>
      </c>
      <c r="AK19" s="7">
        <f t="shared" ref="AK19" si="15">W19</f>
        <v>5.7234630387582447E-2</v>
      </c>
      <c r="AL19" s="7">
        <f t="shared" ref="AL19" si="16">X19</f>
        <v>1.2400620708227557</v>
      </c>
      <c r="AM19" s="7">
        <f t="shared" ref="AM19" si="17">Y19</f>
        <v>0.17701368871599479</v>
      </c>
      <c r="AN19" s="8">
        <f t="shared" ref="AN19" si="18">(SIN(RADIANS(AP19/2))/SIN(RADIANS(AJ19/2))-1)*1000000</f>
        <v>-1182.2095437794555</v>
      </c>
      <c r="AO19" s="8">
        <f t="shared" ref="AO19" si="19">(SIN(RADIANS(AP19/2))/SIN(RADIANS((AJ19+AK19)/2))-1)*1000000-AN19</f>
        <v>497.73736752822822</v>
      </c>
      <c r="AP19" s="6">
        <f t="shared" ref="AP19" si="20">VLOOKUP(AG19,$AH$1:$AI$4,2,FALSE)</f>
        <v>-90.037999999999997</v>
      </c>
    </row>
    <row r="20" spans="1:42">
      <c r="AG20" s="1" t="s">
        <v>100</v>
      </c>
    </row>
    <row r="21" spans="1:42">
      <c r="AG21" s="1" t="s">
        <v>100</v>
      </c>
    </row>
    <row r="22" spans="1:42">
      <c r="AG22" s="1" t="s">
        <v>100</v>
      </c>
    </row>
    <row r="23" spans="1:42">
      <c r="AG23" s="1" t="s">
        <v>100</v>
      </c>
    </row>
    <row r="24" spans="1:42">
      <c r="AG24" s="1" t="s">
        <v>100</v>
      </c>
    </row>
    <row r="25" spans="1:42">
      <c r="AG25" s="1" t="s">
        <v>100</v>
      </c>
    </row>
    <row r="26" spans="1:42">
      <c r="AG26" s="1" t="s">
        <v>100</v>
      </c>
    </row>
    <row r="27" spans="1:42">
      <c r="AG27" s="1" t="s">
        <v>100</v>
      </c>
    </row>
    <row r="28" spans="1:42">
      <c r="AG28" s="1" t="s">
        <v>100</v>
      </c>
    </row>
    <row r="29" spans="1:42">
      <c r="AG29" s="1" t="s">
        <v>100</v>
      </c>
    </row>
    <row r="30" spans="1:42">
      <c r="AG30" s="1" t="s">
        <v>100</v>
      </c>
    </row>
    <row r="31" spans="1:42">
      <c r="AG31" s="1" t="s">
        <v>100</v>
      </c>
    </row>
    <row r="32" spans="1:42">
      <c r="AG32" s="1" t="s">
        <v>100</v>
      </c>
    </row>
    <row r="33" spans="33:33">
      <c r="AG33" s="1" t="s">
        <v>100</v>
      </c>
    </row>
    <row r="34" spans="33:33">
      <c r="AG34" s="1" t="s">
        <v>100</v>
      </c>
    </row>
    <row r="35" spans="33:33">
      <c r="AG35" s="1" t="s">
        <v>100</v>
      </c>
    </row>
    <row r="36" spans="33:33">
      <c r="AG36" s="1" t="s">
        <v>104</v>
      </c>
    </row>
    <row r="37" spans="33:33">
      <c r="AG37" s="1" t="s">
        <v>102</v>
      </c>
    </row>
    <row r="38" spans="33:33">
      <c r="AG38" s="1" t="s">
        <v>102</v>
      </c>
    </row>
    <row r="39" spans="33:33">
      <c r="AG39" s="1" t="s">
        <v>102</v>
      </c>
    </row>
    <row r="40" spans="33:33">
      <c r="AG40" s="1" t="s">
        <v>102</v>
      </c>
    </row>
    <row r="41" spans="33:33">
      <c r="AG41" s="1" t="s">
        <v>102</v>
      </c>
    </row>
    <row r="42" spans="33:33">
      <c r="AG42" s="1" t="s">
        <v>102</v>
      </c>
    </row>
    <row r="43" spans="33:33">
      <c r="AG43" s="1" t="s">
        <v>102</v>
      </c>
    </row>
    <row r="44" spans="33:33">
      <c r="AG44" t="s">
        <v>102</v>
      </c>
    </row>
    <row r="45" spans="33:33">
      <c r="AG45" t="s">
        <v>102</v>
      </c>
    </row>
    <row r="46" spans="33:33">
      <c r="AG46" t="s">
        <v>104</v>
      </c>
    </row>
    <row r="47" spans="33:33">
      <c r="AG47" t="s">
        <v>100</v>
      </c>
    </row>
    <row r="48" spans="33:33">
      <c r="AG48" t="s">
        <v>100</v>
      </c>
    </row>
    <row r="49" spans="33:33">
      <c r="AG49" t="s">
        <v>100</v>
      </c>
    </row>
    <row r="50" spans="33:33">
      <c r="AG50" t="s">
        <v>103</v>
      </c>
    </row>
    <row r="51" spans="33:33">
      <c r="AG5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980014</vt:lpstr>
      <vt:lpstr>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Gharghouri</cp:lastModifiedBy>
  <dcterms:created xsi:type="dcterms:W3CDTF">2013-09-26T11:48:39Z</dcterms:created>
  <dcterms:modified xsi:type="dcterms:W3CDTF">2013-09-26T14:02:10Z</dcterms:modified>
</cp:coreProperties>
</file>